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31_2023_MAXX 210\"/>
    </mc:Choice>
  </mc:AlternateContent>
  <xr:revisionPtr revIDLastSave="0" documentId="13_ncr:1_{52FCAB3B-3649-4FDD-8E4B-244DEC7D342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ELOCIDADE MÍNIMA" sheetId="31" r:id="rId1"/>
    <sheet name="VELOCIDADE MÁXIMA" sheetId="30" r:id="rId2"/>
    <sheet name="COMPARATIVO" sheetId="25" r:id="rId3"/>
  </sheets>
  <definedNames>
    <definedName name="Print_Area" localSheetId="2">COMPARATIVO!#REF!</definedName>
    <definedName name="Print_Area" localSheetId="1">'VELOCIDADE MÁXIMA'!$A$2:$L$50</definedName>
    <definedName name="Print_Area" localSheetId="0">'VELOCIDADE MÍNIMA'!$A$2:$L$50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2" i="30" l="1"/>
  <c r="Y11" i="30"/>
  <c r="Y10" i="30"/>
  <c r="Y9" i="30"/>
  <c r="Y8" i="30"/>
  <c r="Y7" i="30"/>
  <c r="Y6" i="30"/>
  <c r="Y5" i="30"/>
  <c r="Y4" i="30"/>
  <c r="Y3" i="30"/>
  <c r="J35" i="30"/>
  <c r="J75" i="30" s="1"/>
  <c r="J34" i="30"/>
  <c r="J74" i="30" s="1"/>
  <c r="J33" i="30"/>
  <c r="J73" i="30" s="1"/>
  <c r="J32" i="30"/>
  <c r="J72" i="30" s="1"/>
  <c r="J31" i="30"/>
  <c r="J71" i="30" s="1"/>
  <c r="J30" i="30"/>
  <c r="J70" i="30" s="1"/>
  <c r="J29" i="30"/>
  <c r="J69" i="30" s="1"/>
  <c r="J28" i="30"/>
  <c r="I35" i="30"/>
  <c r="I34" i="30"/>
  <c r="I74" i="30" s="1"/>
  <c r="I33" i="30"/>
  <c r="I73" i="30" s="1"/>
  <c r="I32" i="30"/>
  <c r="I72" i="30" s="1"/>
  <c r="I31" i="30"/>
  <c r="I71" i="30" s="1"/>
  <c r="I30" i="30"/>
  <c r="I70" i="30" s="1"/>
  <c r="I29" i="30"/>
  <c r="I69" i="30" s="1"/>
  <c r="I28" i="30"/>
  <c r="I68" i="30" s="1"/>
  <c r="H35" i="30"/>
  <c r="H75" i="30" s="1"/>
  <c r="H34" i="30"/>
  <c r="H74" i="30" s="1"/>
  <c r="H33" i="30"/>
  <c r="H73" i="30" s="1"/>
  <c r="H32" i="30"/>
  <c r="H72" i="30" s="1"/>
  <c r="H31" i="30"/>
  <c r="H71" i="30" s="1"/>
  <c r="H30" i="30"/>
  <c r="H70" i="30" s="1"/>
  <c r="H29" i="30"/>
  <c r="H69" i="30" s="1"/>
  <c r="H28" i="30"/>
  <c r="H68" i="30" s="1"/>
  <c r="G28" i="30"/>
  <c r="G29" i="30"/>
  <c r="G30" i="30"/>
  <c r="G70" i="30" s="1"/>
  <c r="G31" i="30"/>
  <c r="G71" i="30" s="1"/>
  <c r="G32" i="30"/>
  <c r="G72" i="30" s="1"/>
  <c r="G33" i="30"/>
  <c r="G73" i="30" s="1"/>
  <c r="G34" i="30"/>
  <c r="G74" i="30" s="1"/>
  <c r="G35" i="30"/>
  <c r="G68" i="30"/>
  <c r="L75" i="31"/>
  <c r="K75" i="31"/>
  <c r="J75" i="31"/>
  <c r="I75" i="31"/>
  <c r="H75" i="31"/>
  <c r="G75" i="31"/>
  <c r="F75" i="31"/>
  <c r="E75" i="31"/>
  <c r="D75" i="31"/>
  <c r="C75" i="31"/>
  <c r="B75" i="31"/>
  <c r="L74" i="31"/>
  <c r="K74" i="31"/>
  <c r="J74" i="31"/>
  <c r="I74" i="31"/>
  <c r="H74" i="31"/>
  <c r="G74" i="31"/>
  <c r="F74" i="31"/>
  <c r="E74" i="31"/>
  <c r="D74" i="31"/>
  <c r="C74" i="31"/>
  <c r="B74" i="31"/>
  <c r="L73" i="31"/>
  <c r="K73" i="31"/>
  <c r="J73" i="31"/>
  <c r="I73" i="31"/>
  <c r="H73" i="31"/>
  <c r="G73" i="31"/>
  <c r="F73" i="31"/>
  <c r="E73" i="31"/>
  <c r="D73" i="31"/>
  <c r="C73" i="31"/>
  <c r="B73" i="31"/>
  <c r="L72" i="31"/>
  <c r="K72" i="31"/>
  <c r="J72" i="31"/>
  <c r="I72" i="31"/>
  <c r="H72" i="31"/>
  <c r="G72" i="31"/>
  <c r="F72" i="31"/>
  <c r="E72" i="31"/>
  <c r="D72" i="31"/>
  <c r="C72" i="31"/>
  <c r="B72" i="31"/>
  <c r="L71" i="31"/>
  <c r="K71" i="31"/>
  <c r="J71" i="31"/>
  <c r="I71" i="31"/>
  <c r="H71" i="31"/>
  <c r="G71" i="31"/>
  <c r="F71" i="31"/>
  <c r="E71" i="31"/>
  <c r="D71" i="31"/>
  <c r="C71" i="31"/>
  <c r="B71" i="31"/>
  <c r="L70" i="31"/>
  <c r="K70" i="31"/>
  <c r="J70" i="31"/>
  <c r="I70" i="31"/>
  <c r="H70" i="31"/>
  <c r="G70" i="31"/>
  <c r="F70" i="31"/>
  <c r="E70" i="31"/>
  <c r="D70" i="31"/>
  <c r="C70" i="31"/>
  <c r="B70" i="31"/>
  <c r="L69" i="31"/>
  <c r="K69" i="31"/>
  <c r="J69" i="31"/>
  <c r="I69" i="31"/>
  <c r="H69" i="31"/>
  <c r="G69" i="31"/>
  <c r="F69" i="31"/>
  <c r="E69" i="31"/>
  <c r="D69" i="31"/>
  <c r="C69" i="31"/>
  <c r="B69" i="31"/>
  <c r="L68" i="31"/>
  <c r="K68" i="31"/>
  <c r="J68" i="31"/>
  <c r="I68" i="31"/>
  <c r="H68" i="31"/>
  <c r="G68" i="31"/>
  <c r="F68" i="31"/>
  <c r="E68" i="31"/>
  <c r="D68" i="31"/>
  <c r="C68" i="31"/>
  <c r="B68" i="31"/>
  <c r="L67" i="31"/>
  <c r="K67" i="31"/>
  <c r="J67" i="31"/>
  <c r="I67" i="31"/>
  <c r="H67" i="31"/>
  <c r="G67" i="31"/>
  <c r="F67" i="31"/>
  <c r="E67" i="31"/>
  <c r="D67" i="31"/>
  <c r="C67" i="31"/>
  <c r="B67" i="31"/>
  <c r="L66" i="31"/>
  <c r="K66" i="31"/>
  <c r="J66" i="31"/>
  <c r="I66" i="31"/>
  <c r="H66" i="31"/>
  <c r="G66" i="31"/>
  <c r="F66" i="31"/>
  <c r="E66" i="31"/>
  <c r="D66" i="31"/>
  <c r="C66" i="31"/>
  <c r="B66" i="31"/>
  <c r="L65" i="31"/>
  <c r="K65" i="31"/>
  <c r="J65" i="31"/>
  <c r="I65" i="31"/>
  <c r="H65" i="31"/>
  <c r="G65" i="31"/>
  <c r="F65" i="31"/>
  <c r="E65" i="31"/>
  <c r="D65" i="31"/>
  <c r="C65" i="31"/>
  <c r="B65" i="31"/>
  <c r="L64" i="31"/>
  <c r="K64" i="31"/>
  <c r="J64" i="31"/>
  <c r="I64" i="31"/>
  <c r="H64" i="31"/>
  <c r="G64" i="31"/>
  <c r="F64" i="31"/>
  <c r="E64" i="31"/>
  <c r="D64" i="31"/>
  <c r="C64" i="31"/>
  <c r="B64" i="31"/>
  <c r="L63" i="31"/>
  <c r="K63" i="31"/>
  <c r="J63" i="31"/>
  <c r="I63" i="31"/>
  <c r="H63" i="31"/>
  <c r="G63" i="31"/>
  <c r="F63" i="31"/>
  <c r="E63" i="31"/>
  <c r="D63" i="31"/>
  <c r="C63" i="31"/>
  <c r="B63" i="31"/>
  <c r="L62" i="31"/>
  <c r="K62" i="31"/>
  <c r="J62" i="31"/>
  <c r="I62" i="31"/>
  <c r="H62" i="31"/>
  <c r="G62" i="31"/>
  <c r="F62" i="31"/>
  <c r="E62" i="31"/>
  <c r="D62" i="31"/>
  <c r="C62" i="31"/>
  <c r="B62" i="31"/>
  <c r="L61" i="31"/>
  <c r="K61" i="31"/>
  <c r="J61" i="31"/>
  <c r="I61" i="31"/>
  <c r="H61" i="31"/>
  <c r="G61" i="31"/>
  <c r="F61" i="31"/>
  <c r="E61" i="31"/>
  <c r="D61" i="31"/>
  <c r="C61" i="31"/>
  <c r="B61" i="31"/>
  <c r="L60" i="31"/>
  <c r="K60" i="31"/>
  <c r="J60" i="31"/>
  <c r="I60" i="31"/>
  <c r="H60" i="31"/>
  <c r="G60" i="31"/>
  <c r="F60" i="31"/>
  <c r="E60" i="31"/>
  <c r="D60" i="31"/>
  <c r="C60" i="31"/>
  <c r="B60" i="31"/>
  <c r="L59" i="31"/>
  <c r="K59" i="31"/>
  <c r="J59" i="31"/>
  <c r="I59" i="31"/>
  <c r="H59" i="31"/>
  <c r="G59" i="31"/>
  <c r="F59" i="31"/>
  <c r="E59" i="31"/>
  <c r="D59" i="31"/>
  <c r="C59" i="31"/>
  <c r="B59" i="31"/>
  <c r="L58" i="31"/>
  <c r="K58" i="31"/>
  <c r="J58" i="31"/>
  <c r="I58" i="31"/>
  <c r="H58" i="31"/>
  <c r="G58" i="31"/>
  <c r="F58" i="31"/>
  <c r="E58" i="31"/>
  <c r="D58" i="31"/>
  <c r="C58" i="31"/>
  <c r="B58" i="31"/>
  <c r="L57" i="31"/>
  <c r="K57" i="31"/>
  <c r="J57" i="31"/>
  <c r="I57" i="31"/>
  <c r="H57" i="31"/>
  <c r="G57" i="31"/>
  <c r="F57" i="31"/>
  <c r="E57" i="31"/>
  <c r="D57" i="31"/>
  <c r="C57" i="31"/>
  <c r="B57" i="31"/>
  <c r="L56" i="31"/>
  <c r="L36" i="31" s="1"/>
  <c r="K56" i="31"/>
  <c r="J56" i="31"/>
  <c r="I56" i="31"/>
  <c r="H56" i="31"/>
  <c r="G56" i="31"/>
  <c r="F56" i="31"/>
  <c r="E56" i="31"/>
  <c r="D56" i="31"/>
  <c r="C56" i="31"/>
  <c r="B56" i="31"/>
  <c r="L55" i="31"/>
  <c r="K55" i="31"/>
  <c r="J55" i="31"/>
  <c r="I55" i="31"/>
  <c r="H55" i="31"/>
  <c r="G55" i="31"/>
  <c r="F55" i="31"/>
  <c r="E55" i="31"/>
  <c r="D55" i="31"/>
  <c r="C55" i="31"/>
  <c r="B55" i="31"/>
  <c r="L54" i="31"/>
  <c r="K54" i="31"/>
  <c r="J54" i="31"/>
  <c r="I54" i="31"/>
  <c r="H54" i="31"/>
  <c r="G54" i="31"/>
  <c r="F54" i="31"/>
  <c r="E54" i="31"/>
  <c r="D54" i="31"/>
  <c r="C54" i="31"/>
  <c r="B54" i="31"/>
  <c r="L53" i="31"/>
  <c r="K53" i="31"/>
  <c r="J53" i="31"/>
  <c r="I53" i="31"/>
  <c r="H53" i="31"/>
  <c r="G53" i="31"/>
  <c r="F53" i="31"/>
  <c r="E53" i="31"/>
  <c r="D53" i="31"/>
  <c r="C53" i="31"/>
  <c r="B53" i="31"/>
  <c r="L52" i="31"/>
  <c r="K52" i="31"/>
  <c r="J52" i="31"/>
  <c r="I52" i="31"/>
  <c r="H52" i="31"/>
  <c r="G52" i="31"/>
  <c r="F52" i="31"/>
  <c r="E52" i="31"/>
  <c r="D52" i="31"/>
  <c r="C52" i="31"/>
  <c r="B52" i="31"/>
  <c r="T8" i="31"/>
  <c r="T10" i="31" s="1"/>
  <c r="N2" i="31"/>
  <c r="Q8" i="31" s="1"/>
  <c r="L75" i="30"/>
  <c r="K75" i="30"/>
  <c r="I75" i="30"/>
  <c r="G75" i="30"/>
  <c r="F75" i="30"/>
  <c r="E75" i="30"/>
  <c r="D75" i="30"/>
  <c r="C75" i="30"/>
  <c r="B75" i="30"/>
  <c r="L74" i="30"/>
  <c r="K74" i="30"/>
  <c r="F74" i="30"/>
  <c r="E74" i="30"/>
  <c r="D74" i="30"/>
  <c r="C74" i="30"/>
  <c r="B74" i="30"/>
  <c r="L73" i="30"/>
  <c r="K73" i="30"/>
  <c r="F73" i="30"/>
  <c r="E73" i="30"/>
  <c r="D73" i="30"/>
  <c r="C73" i="30"/>
  <c r="B73" i="30"/>
  <c r="L72" i="30"/>
  <c r="K72" i="30"/>
  <c r="F72" i="30"/>
  <c r="E72" i="30"/>
  <c r="D72" i="30"/>
  <c r="C72" i="30"/>
  <c r="B72" i="30"/>
  <c r="L71" i="30"/>
  <c r="K71" i="30"/>
  <c r="F71" i="30"/>
  <c r="E71" i="30"/>
  <c r="D71" i="30"/>
  <c r="C71" i="30"/>
  <c r="B71" i="30"/>
  <c r="L70" i="30"/>
  <c r="K70" i="30"/>
  <c r="F70" i="30"/>
  <c r="E70" i="30"/>
  <c r="D70" i="30"/>
  <c r="C70" i="30"/>
  <c r="B70" i="30"/>
  <c r="L69" i="30"/>
  <c r="K69" i="30"/>
  <c r="G69" i="30"/>
  <c r="F69" i="30"/>
  <c r="E69" i="30"/>
  <c r="D69" i="30"/>
  <c r="C69" i="30"/>
  <c r="B69" i="30"/>
  <c r="L68" i="30"/>
  <c r="K68" i="30"/>
  <c r="J68" i="30"/>
  <c r="F68" i="30"/>
  <c r="E68" i="30"/>
  <c r="D68" i="30"/>
  <c r="C68" i="30"/>
  <c r="B68" i="30"/>
  <c r="L67" i="30"/>
  <c r="K67" i="30"/>
  <c r="J67" i="30"/>
  <c r="I67" i="30"/>
  <c r="H67" i="30"/>
  <c r="G67" i="30"/>
  <c r="F67" i="30"/>
  <c r="E67" i="30"/>
  <c r="D67" i="30"/>
  <c r="C67" i="30"/>
  <c r="B67" i="30"/>
  <c r="L66" i="30"/>
  <c r="K66" i="30"/>
  <c r="J66" i="30"/>
  <c r="I66" i="30"/>
  <c r="H66" i="30"/>
  <c r="G66" i="30"/>
  <c r="F66" i="30"/>
  <c r="E66" i="30"/>
  <c r="D66" i="30"/>
  <c r="C66" i="30"/>
  <c r="B66" i="30"/>
  <c r="L65" i="30"/>
  <c r="K65" i="30"/>
  <c r="J65" i="30"/>
  <c r="I65" i="30"/>
  <c r="H65" i="30"/>
  <c r="G65" i="30"/>
  <c r="F65" i="30"/>
  <c r="E65" i="30"/>
  <c r="D65" i="30"/>
  <c r="C65" i="30"/>
  <c r="B65" i="30"/>
  <c r="L64" i="30"/>
  <c r="K64" i="30"/>
  <c r="J64" i="30"/>
  <c r="I64" i="30"/>
  <c r="H64" i="30"/>
  <c r="G64" i="30"/>
  <c r="F64" i="30"/>
  <c r="E64" i="30"/>
  <c r="D64" i="30"/>
  <c r="C64" i="30"/>
  <c r="B64" i="30"/>
  <c r="L63" i="30"/>
  <c r="K63" i="30"/>
  <c r="J63" i="30"/>
  <c r="I63" i="30"/>
  <c r="H63" i="30"/>
  <c r="G63" i="30"/>
  <c r="F63" i="30"/>
  <c r="E63" i="30"/>
  <c r="D63" i="30"/>
  <c r="C63" i="30"/>
  <c r="B63" i="30"/>
  <c r="L62" i="30"/>
  <c r="K62" i="30"/>
  <c r="J62" i="30"/>
  <c r="I62" i="30"/>
  <c r="H62" i="30"/>
  <c r="G62" i="30"/>
  <c r="F62" i="30"/>
  <c r="E62" i="30"/>
  <c r="D62" i="30"/>
  <c r="C62" i="30"/>
  <c r="B62" i="30"/>
  <c r="L61" i="30"/>
  <c r="K61" i="30"/>
  <c r="J61" i="30"/>
  <c r="I61" i="30"/>
  <c r="H61" i="30"/>
  <c r="G61" i="30"/>
  <c r="F61" i="30"/>
  <c r="E61" i="30"/>
  <c r="D61" i="30"/>
  <c r="C61" i="30"/>
  <c r="B61" i="30"/>
  <c r="L60" i="30"/>
  <c r="K60" i="30"/>
  <c r="J60" i="30"/>
  <c r="I60" i="30"/>
  <c r="H60" i="30"/>
  <c r="G60" i="30"/>
  <c r="F60" i="30"/>
  <c r="E60" i="30"/>
  <c r="D60" i="30"/>
  <c r="C60" i="30"/>
  <c r="B60" i="30"/>
  <c r="L59" i="30"/>
  <c r="K59" i="30"/>
  <c r="J59" i="30"/>
  <c r="I59" i="30"/>
  <c r="H59" i="30"/>
  <c r="G59" i="30"/>
  <c r="F59" i="30"/>
  <c r="E59" i="30"/>
  <c r="D59" i="30"/>
  <c r="C59" i="30"/>
  <c r="B59" i="30"/>
  <c r="L58" i="30"/>
  <c r="K58" i="30"/>
  <c r="J58" i="30"/>
  <c r="I58" i="30"/>
  <c r="H58" i="30"/>
  <c r="G58" i="30"/>
  <c r="F58" i="30"/>
  <c r="E58" i="30"/>
  <c r="D58" i="30"/>
  <c r="C58" i="30"/>
  <c r="B58" i="30"/>
  <c r="L57" i="30"/>
  <c r="K57" i="30"/>
  <c r="J57" i="30"/>
  <c r="I57" i="30"/>
  <c r="H57" i="30"/>
  <c r="G57" i="30"/>
  <c r="F57" i="30"/>
  <c r="E57" i="30"/>
  <c r="D57" i="30"/>
  <c r="C57" i="30"/>
  <c r="B57" i="30"/>
  <c r="L56" i="30"/>
  <c r="K56" i="30"/>
  <c r="J56" i="30"/>
  <c r="I56" i="30"/>
  <c r="H56" i="30"/>
  <c r="G56" i="30"/>
  <c r="F56" i="30"/>
  <c r="E56" i="30"/>
  <c r="D56" i="30"/>
  <c r="C56" i="30"/>
  <c r="B56" i="30"/>
  <c r="L55" i="30"/>
  <c r="K55" i="30"/>
  <c r="J55" i="30"/>
  <c r="I55" i="30"/>
  <c r="H55" i="30"/>
  <c r="G55" i="30"/>
  <c r="F55" i="30"/>
  <c r="E55" i="30"/>
  <c r="D55" i="30"/>
  <c r="C55" i="30"/>
  <c r="B55" i="30"/>
  <c r="L54" i="30"/>
  <c r="K54" i="30"/>
  <c r="J54" i="30"/>
  <c r="I54" i="30"/>
  <c r="H54" i="30"/>
  <c r="G54" i="30"/>
  <c r="F54" i="30"/>
  <c r="E54" i="30"/>
  <c r="D54" i="30"/>
  <c r="C54" i="30"/>
  <c r="B54" i="30"/>
  <c r="L53" i="30"/>
  <c r="K53" i="30"/>
  <c r="J53" i="30"/>
  <c r="I53" i="30"/>
  <c r="H53" i="30"/>
  <c r="G53" i="30"/>
  <c r="F53" i="30"/>
  <c r="E53" i="30"/>
  <c r="D53" i="30"/>
  <c r="C53" i="30"/>
  <c r="B53" i="30"/>
  <c r="L52" i="30"/>
  <c r="K52" i="30"/>
  <c r="J52" i="30"/>
  <c r="I52" i="30"/>
  <c r="H52" i="30"/>
  <c r="G52" i="30"/>
  <c r="F52" i="30"/>
  <c r="E52" i="30"/>
  <c r="D52" i="30"/>
  <c r="C52" i="30"/>
  <c r="B52" i="30"/>
  <c r="N2" i="30"/>
  <c r="U8" i="30" s="1"/>
  <c r="U10" i="30" s="1"/>
  <c r="R8" i="30" l="1"/>
  <c r="R10" i="30" s="1"/>
  <c r="L36" i="30"/>
  <c r="S8" i="30"/>
  <c r="S10" i="30" s="1"/>
  <c r="U8" i="31"/>
  <c r="U10" i="31" s="1"/>
  <c r="N8" i="31"/>
  <c r="D8" i="31" s="1"/>
  <c r="D9" i="31" s="1"/>
  <c r="K36" i="31"/>
  <c r="R8" i="31"/>
  <c r="R10" i="31" s="1"/>
  <c r="O8" i="31"/>
  <c r="S8" i="31"/>
  <c r="S10" i="31" s="1"/>
  <c r="N10" i="31"/>
  <c r="H36" i="31"/>
  <c r="F36" i="31"/>
  <c r="E36" i="31"/>
  <c r="B36" i="31"/>
  <c r="C36" i="31"/>
  <c r="D36" i="31"/>
  <c r="D37" i="31" s="1"/>
  <c r="D38" i="31" s="1"/>
  <c r="Z5" i="31" s="1"/>
  <c r="J36" i="31"/>
  <c r="I36" i="31"/>
  <c r="G36" i="31"/>
  <c r="Q10" i="31"/>
  <c r="H8" i="31"/>
  <c r="H9" i="31" s="1"/>
  <c r="L8" i="31"/>
  <c r="L9" i="31" s="1"/>
  <c r="L37" i="31" s="1"/>
  <c r="L38" i="31" s="1"/>
  <c r="B8" i="31"/>
  <c r="B9" i="31" s="1"/>
  <c r="I8" i="31"/>
  <c r="I9" i="31" s="1"/>
  <c r="P8" i="31"/>
  <c r="N8" i="30"/>
  <c r="B8" i="30" s="1"/>
  <c r="B9" i="30" s="1"/>
  <c r="P8" i="30"/>
  <c r="G8" i="30" s="1"/>
  <c r="G9" i="30" s="1"/>
  <c r="Q8" i="30"/>
  <c r="Q10" i="30" s="1"/>
  <c r="I36" i="30"/>
  <c r="J36" i="30"/>
  <c r="T8" i="30"/>
  <c r="T10" i="30" s="1"/>
  <c r="K36" i="30"/>
  <c r="G36" i="30"/>
  <c r="F36" i="30"/>
  <c r="C36" i="30"/>
  <c r="D36" i="30"/>
  <c r="H36" i="30"/>
  <c r="E36" i="30"/>
  <c r="B36" i="30"/>
  <c r="O8" i="30"/>
  <c r="I37" i="31" l="1"/>
  <c r="I38" i="31" s="1"/>
  <c r="Z10" i="31" s="1"/>
  <c r="J8" i="31"/>
  <c r="J9" i="31" s="1"/>
  <c r="O10" i="31"/>
  <c r="C8" i="31"/>
  <c r="C9" i="31" s="1"/>
  <c r="C37" i="31" s="1"/>
  <c r="C38" i="31" s="1"/>
  <c r="Z4" i="31" s="1"/>
  <c r="J37" i="31"/>
  <c r="J38" i="31" s="1"/>
  <c r="E8" i="31"/>
  <c r="E9" i="31" s="1"/>
  <c r="E37" i="31" s="1"/>
  <c r="E38" i="31" s="1"/>
  <c r="Z6" i="31" s="1"/>
  <c r="N10" i="30"/>
  <c r="H37" i="31"/>
  <c r="H38" i="31" s="1"/>
  <c r="Z9" i="31" s="1"/>
  <c r="B37" i="31"/>
  <c r="B38" i="31" s="1"/>
  <c r="Z3" i="31" s="1"/>
  <c r="P10" i="31"/>
  <c r="G8" i="31"/>
  <c r="G9" i="31" s="1"/>
  <c r="G37" i="31" s="1"/>
  <c r="G38" i="31" s="1"/>
  <c r="Z8" i="31" s="1"/>
  <c r="F8" i="31"/>
  <c r="F9" i="31" s="1"/>
  <c r="F37" i="31" s="1"/>
  <c r="F38" i="31" s="1"/>
  <c r="Z7" i="31" s="1"/>
  <c r="K8" i="31"/>
  <c r="K9" i="31" s="1"/>
  <c r="K37" i="31" s="1"/>
  <c r="K38" i="31" s="1"/>
  <c r="I8" i="30"/>
  <c r="I9" i="30" s="1"/>
  <c r="I37" i="30" s="1"/>
  <c r="I38" i="30" s="1"/>
  <c r="Z10" i="30" s="1"/>
  <c r="B37" i="30"/>
  <c r="B38" i="30" s="1"/>
  <c r="Z3" i="30" s="1"/>
  <c r="D8" i="30"/>
  <c r="D9" i="30" s="1"/>
  <c r="D37" i="30" s="1"/>
  <c r="D38" i="30" s="1"/>
  <c r="Z5" i="30" s="1"/>
  <c r="P10" i="30"/>
  <c r="G37" i="30"/>
  <c r="G38" i="30" s="1"/>
  <c r="Z8" i="30" s="1"/>
  <c r="K8" i="30"/>
  <c r="K9" i="30" s="1"/>
  <c r="K37" i="30" s="1"/>
  <c r="K38" i="30" s="1"/>
  <c r="Z12" i="30" s="1"/>
  <c r="H8" i="30"/>
  <c r="H9" i="30" s="1"/>
  <c r="H37" i="30" s="1"/>
  <c r="H38" i="30" s="1"/>
  <c r="Z9" i="30" s="1"/>
  <c r="L8" i="30"/>
  <c r="L9" i="30" s="1"/>
  <c r="L37" i="30" s="1"/>
  <c r="L38" i="30" s="1"/>
  <c r="F8" i="30"/>
  <c r="F9" i="30" s="1"/>
  <c r="F37" i="30" s="1"/>
  <c r="F38" i="30" s="1"/>
  <c r="Z7" i="30" s="1"/>
  <c r="C8" i="30"/>
  <c r="C9" i="30" s="1"/>
  <c r="C37" i="30" s="1"/>
  <c r="C38" i="30" s="1"/>
  <c r="Z4" i="30" s="1"/>
  <c r="E8" i="30"/>
  <c r="E9" i="30" s="1"/>
  <c r="E37" i="30" s="1"/>
  <c r="E38" i="30" s="1"/>
  <c r="Z6" i="30" s="1"/>
  <c r="O10" i="30"/>
  <c r="J8" i="30"/>
  <c r="J9" i="30" s="1"/>
  <c r="J37" i="30" s="1"/>
  <c r="J38" i="30" s="1"/>
  <c r="Z11" i="30" s="1"/>
</calcChain>
</file>

<file path=xl/sharedStrings.xml><?xml version="1.0" encoding="utf-8"?>
<sst xmlns="http://schemas.openxmlformats.org/spreadsheetml/2006/main" count="104" uniqueCount="51">
  <si>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</si>
  <si>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</si>
  <si>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</si>
  <si>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</si>
  <si>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</si>
  <si>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</si>
  <si>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t>Dens</t>
  </si>
  <si>
    <t>Pv (Pa)</t>
  </si>
  <si>
    <t>v (m/s)</t>
  </si>
  <si>
    <t>rpm</t>
  </si>
  <si>
    <t>Consumo A</t>
  </si>
  <si>
    <t>Medio A</t>
  </si>
  <si>
    <t>Equipamento</t>
  </si>
  <si>
    <t xml:space="preserve">Leituras PV em Pa ; 8  em cada plano;4 Planos 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</si>
  <si>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</si>
  <si>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</si>
  <si>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</si>
  <si>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</si>
  <si>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</si>
  <si>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</si>
  <si>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</si>
  <si>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Planilha de medição de vazão</t>
  </si>
  <si>
    <t>Altitude do local m :</t>
  </si>
  <si>
    <t>Diametro duto  m</t>
  </si>
  <si>
    <t>Nivel de ruido</t>
  </si>
  <si>
    <t>Pressão total Pa</t>
  </si>
  <si>
    <t>I</t>
  </si>
  <si>
    <t>J</t>
  </si>
  <si>
    <t>B</t>
  </si>
  <si>
    <t>C</t>
  </si>
  <si>
    <t>E</t>
  </si>
  <si>
    <t>F</t>
  </si>
  <si>
    <t>G</t>
  </si>
  <si>
    <t>H</t>
  </si>
  <si>
    <t>Vazão 
(m3/h)</t>
  </si>
  <si>
    <t>Pressão total (mmCa)</t>
  </si>
  <si>
    <t>Corrente consumida do motor (A)</t>
  </si>
  <si>
    <t>Data: 15/02/2023</t>
  </si>
  <si>
    <r>
      <t>ρ</t>
    </r>
    <r>
      <rPr>
        <vertAlign val="subscript"/>
        <sz val="14"/>
        <color theme="1"/>
        <rFont val="Calibri"/>
        <family val="2"/>
      </rPr>
      <t>d</t>
    </r>
    <r>
      <rPr>
        <sz val="14"/>
        <color theme="1"/>
        <rFont val="Calibri"/>
        <family val="2"/>
      </rPr>
      <t xml:space="preserve"> Kg/m3</t>
    </r>
  </si>
  <si>
    <r>
      <t>Vazão m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/h</t>
    </r>
  </si>
  <si>
    <t>PROT. MAXX 210 - VEL. MÁX</t>
  </si>
  <si>
    <t>PROT. MAXX 210 - VEL. MÍN.</t>
  </si>
  <si>
    <t>Vazão 
(m3/h) Catálogo</t>
  </si>
  <si>
    <t>Rotação (rpm)</t>
  </si>
  <si>
    <t>Corrente (A)</t>
  </si>
  <si>
    <t>Potência (W)</t>
  </si>
  <si>
    <t>Energia (kWh</t>
  </si>
  <si>
    <t>Voltagem (V)</t>
  </si>
  <si>
    <t>Data: 12/06/2023</t>
  </si>
  <si>
    <t>PROT. MAXX 210 SUPER SILENCE - VEL. MÁX</t>
  </si>
  <si>
    <t>temperatura no dia: 15°C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</si>
</sst>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_-* #,##0.0_-;\-* #,##0.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3" fontId="0" fillId="2" borderId="1" xfId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vertical="center"/>
    </xf>
    <xf numFmtId="43" fontId="9" fillId="2" borderId="1" xfId="1" applyFont="1" applyFill="1" applyBorder="1" applyAlignment="1">
      <alignment horizontal="center" vertical="center"/>
    </xf>
    <xf numFmtId="167" fontId="9" fillId="2" borderId="1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167" fontId="12" fillId="2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12" fillId="3" borderId="7" xfId="0" applyNumberFormat="1" applyFont="1" applyFill="1" applyBorder="1" applyAlignment="1">
      <alignment horizontal="center" vertical="center" wrapText="1"/>
    </xf>
    <xf numFmtId="1" fontId="12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/>
    </xf>
    <xf numFmtId="1" fontId="7" fillId="3" borderId="10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1" fontId="7" fillId="3" borderId="8" xfId="0" applyNumberFormat="1" applyFont="1" applyFill="1" applyBorder="1" applyAlignment="1">
      <alignment horizontal="center" vertical="center"/>
    </xf>
    <xf numFmtId="1" fontId="7" fillId="3" borderId="23" xfId="0" applyNumberFormat="1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1" fontId="7" fillId="3" borderId="21" xfId="0" applyNumberFormat="1" applyFont="1" applyFill="1" applyBorder="1" applyAlignment="1">
      <alignment horizontal="center" vertical="center"/>
    </xf>
    <xf numFmtId="1" fontId="7" fillId="3" borderId="25" xfId="0" applyNumberFormat="1" applyFont="1" applyFill="1" applyBorder="1" applyAlignment="1">
      <alignment horizontal="center" vertical="center"/>
    </xf>
    <xf numFmtId="1" fontId="7" fillId="3" borderId="9" xfId="0" applyNumberFormat="1" applyFont="1" applyFill="1" applyBorder="1" applyAlignment="1">
      <alignment horizontal="center" vertical="center"/>
    </xf>
    <xf numFmtId="1" fontId="7" fillId="3" borderId="24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1" fontId="12" fillId="4" borderId="22" xfId="0" applyNumberFormat="1" applyFont="1" applyFill="1" applyBorder="1" applyAlignment="1">
      <alignment horizontal="center" vertical="center" wrapText="1"/>
    </xf>
    <xf numFmtId="1" fontId="12" fillId="4" borderId="11" xfId="0" applyNumberFormat="1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1" fontId="0" fillId="4" borderId="20" xfId="0" applyNumberFormat="1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1" fontId="12" fillId="4" borderId="22" xfId="0" applyNumberFormat="1" applyFont="1" applyFill="1" applyBorder="1" applyAlignment="1">
      <alignment horizontal="center" vertical="center"/>
    </xf>
    <xf numFmtId="1" fontId="0" fillId="4" borderId="10" xfId="0" applyNumberFormat="1" applyFill="1" applyBorder="1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1" fontId="0" fillId="4" borderId="9" xfId="0" applyNumberFormat="1" applyFill="1" applyBorder="1" applyAlignment="1">
      <alignment horizontal="center" vertical="center"/>
    </xf>
    <xf numFmtId="1" fontId="12" fillId="3" borderId="7" xfId="0" applyNumberFormat="1" applyFon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8" fillId="3" borderId="13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1" fontId="8" fillId="4" borderId="15" xfId="0" applyNumberFormat="1" applyFont="1" applyFill="1" applyBorder="1" applyAlignment="1">
      <alignment horizontal="center" vertical="center" wrapText="1"/>
    </xf>
    <xf numFmtId="1" fontId="8" fillId="4" borderId="16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1" fontId="8" fillId="3" borderId="18" xfId="0" applyNumberFormat="1" applyFont="1" applyFill="1" applyBorder="1" applyAlignment="1">
      <alignment horizontal="center" vertical="center" wrapText="1"/>
    </xf>
    <xf numFmtId="1" fontId="8" fillId="3" borderId="19" xfId="0" applyNumberFormat="1" applyFont="1" applyFill="1" applyBorder="1" applyAlignment="1">
      <alignment horizontal="center" vertical="center" wrapText="1"/>
    </xf>
    <xf numFmtId="1" fontId="8" fillId="4" borderId="18" xfId="0" applyNumberFormat="1" applyFont="1" applyFill="1" applyBorder="1" applyAlignment="1">
      <alignment horizontal="center" vertical="center" wrapText="1"/>
    </xf>
    <xf numFmtId="1" fontId="8" fillId="4" borderId="19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FFFF4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PROT. MAXX 210 - VELOCIDADE MÍNIMA -- </a:t>
            </a:r>
            <a:r>
              <a:rPr lang="en-US" sz="1400" b="1"/>
              <a:t>Pressão Total (mmca) x Vazão (m³/h)</a:t>
            </a:r>
          </a:p>
        </c:rich>
      </c:tx>
      <c:layout>
        <c:manualLayout>
          <c:xMode val="edge"/>
          <c:yMode val="edge"/>
          <c:x val="0.1284383311584272"/>
          <c:y val="1.2360408896256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3922881269505331E-2"/>
          <c:y val="8.8211274436697365E-2"/>
          <c:w val="0.6459344440116781"/>
          <c:h val="0.78623987622366376"/>
        </c:manualLayout>
      </c:layout>
      <c:scatterChart>
        <c:scatterStyle val="lineMarker"/>
        <c:varyColors val="0"/>
        <c:ser>
          <c:idx val="1"/>
          <c:order val="0"/>
          <c:tx>
            <c:strRef>
              <c:f>'VELOCIDADE MÍNIMA'!$Y$1:$Z$1</c:f>
              <c:strCache>
                <c:ptCount val="1"/>
                <c:pt idx="0">
                  <c:v>PROT. MAXX 210 - VEL. MÍN.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'VELOCIDADE MÍNIMA'!$Z$3:$Z$10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'VELOCIDADE MÍNIMA'!$Y$3:$Y$10</c:f>
              <c:numCache>
                <c:formatCode>0</c:formatCode>
                <c:ptCount val="8"/>
                <c:pt idx="0">
                  <c:v>1.6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8E-46AE-B275-FA3D15B92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37024085082184971"/>
              <c:y val="0.9386495117593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3846777423442794E-2"/>
              <c:y val="0.38732411617560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85445150072782"/>
          <c:y val="0.30095543732159979"/>
          <c:w val="0.21840148054432584"/>
          <c:h val="0.407042409172537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PROT. MAXX 210 - VELOCIDADE MÁXIMA -- </a:t>
            </a:r>
            <a:r>
              <a:rPr lang="en-US" sz="1400" b="1"/>
              <a:t>Pressão Total (mmca) x Vazão (m³/h)</a:t>
            </a:r>
          </a:p>
        </c:rich>
      </c:tx>
      <c:layout>
        <c:manualLayout>
          <c:xMode val="edge"/>
          <c:yMode val="edge"/>
          <c:x val="0.1284383311584272"/>
          <c:y val="1.23604088962564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3922881269505331E-2"/>
          <c:y val="8.8211274436697365E-2"/>
          <c:w val="0.6459344440116781"/>
          <c:h val="0.78623987622366376"/>
        </c:manualLayout>
      </c:layout>
      <c:scatterChart>
        <c:scatterStyle val="lineMarker"/>
        <c:varyColors val="0"/>
        <c:ser>
          <c:idx val="1"/>
          <c:order val="0"/>
          <c:tx>
            <c:strRef>
              <c:f>'VELOCIDADE MÁXIMA'!$Y$1:$Z$1</c:f>
              <c:strCache>
                <c:ptCount val="1"/>
                <c:pt idx="0">
                  <c:v>PROT. MAXX 210 - VEL. MÁX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xVal>
            <c:numRef>
              <c:f>'VELOCIDADE MÁXIMA'!$Z$3:$Z$12</c:f>
              <c:numCache>
                <c:formatCode>0</c:formatCode>
                <c:ptCount val="10"/>
                <c:pt idx="0">
                  <c:v>802.1960819269234</c:v>
                </c:pt>
                <c:pt idx="1">
                  <c:v>759.47896654410852</c:v>
                </c:pt>
                <c:pt idx="2">
                  <c:v>710.12466358546692</c:v>
                </c:pt>
                <c:pt idx="3">
                  <c:v>628.8450549759865</c:v>
                </c:pt>
                <c:pt idx="4">
                  <c:v>578.86304786531298</c:v>
                </c:pt>
                <c:pt idx="5">
                  <c:v>547.09002129368253</c:v>
                </c:pt>
                <c:pt idx="6">
                  <c:v>425.00776600222724</c:v>
                </c:pt>
                <c:pt idx="7">
                  <c:v>315.81950095068322</c:v>
                </c:pt>
                <c:pt idx="8">
                  <c:v>245.09452482530148</c:v>
                </c:pt>
                <c:pt idx="9">
                  <c:v>0</c:v>
                </c:pt>
              </c:numCache>
            </c:numRef>
          </c:xVal>
          <c:yVal>
            <c:numRef>
              <c:f>'VELOCIDADE MÁXIMA'!$Y$3:$Y$12</c:f>
              <c:numCache>
                <c:formatCode>0</c:formatCode>
                <c:ptCount val="10"/>
                <c:pt idx="0">
                  <c:v>2.7494908350305498</c:v>
                </c:pt>
                <c:pt idx="1">
                  <c:v>4.0733197556008145</c:v>
                </c:pt>
                <c:pt idx="2">
                  <c:v>8.146639511201629</c:v>
                </c:pt>
                <c:pt idx="3">
                  <c:v>12.219959266802444</c:v>
                </c:pt>
                <c:pt idx="4">
                  <c:v>16.293279022403258</c:v>
                </c:pt>
                <c:pt idx="5">
                  <c:v>20.366598778004072</c:v>
                </c:pt>
                <c:pt idx="6">
                  <c:v>24.439918533604889</c:v>
                </c:pt>
                <c:pt idx="7">
                  <c:v>28.513238289205702</c:v>
                </c:pt>
                <c:pt idx="8">
                  <c:v>32.586558044806516</c:v>
                </c:pt>
                <c:pt idx="9">
                  <c:v>39.714867617107942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A9-4630-9A56-EB55CF50F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37024085082184971"/>
              <c:y val="0.9386495117593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3846777423442794E-2"/>
              <c:y val="0.38732411617560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285445150072782"/>
          <c:y val="0.30095543732159979"/>
          <c:w val="0.21840148054432584"/>
          <c:h val="0.407042409172537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COMPARATIVO - PROT. MAXX</a:t>
            </a:r>
            <a:r>
              <a:rPr lang="en-US" sz="1800" b="1" baseline="0"/>
              <a:t> 210 --&gt; VELOCIDADE MÍNIMA X VELOCIDADE MÁXIMA</a:t>
            </a:r>
            <a:r>
              <a:rPr lang="en-US" sz="1800" b="1"/>
              <a:t> </a:t>
            </a:r>
          </a:p>
        </c:rich>
      </c:tx>
      <c:layout>
        <c:manualLayout>
          <c:xMode val="edge"/>
          <c:yMode val="edge"/>
          <c:x val="0.13419591609020168"/>
          <c:y val="1.2549380072031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0364727510116798E-2"/>
          <c:y val="9.9578487015009653E-2"/>
          <c:w val="0.66677341668169343"/>
          <c:h val="0.76878769183129969"/>
        </c:manualLayout>
      </c:layout>
      <c:scatterChart>
        <c:scatterStyle val="lineMarker"/>
        <c:varyColors val="0"/>
        <c:ser>
          <c:idx val="1"/>
          <c:order val="0"/>
          <c:tx>
            <c:strRef>
              <c:f>COMPARATIVO!$B$1:$C$1</c:f>
              <c:strCache>
                <c:ptCount val="1"/>
                <c:pt idx="0">
                  <c:v>PROT. MAXX 210 - VEL. MÍN.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COMPARATIVO!$C$3:$C$10</c:f>
              <c:numCache>
                <c:formatCode>0</c:formatCode>
                <c:ptCount val="8"/>
                <c:pt idx="0">
                  <c:v>680.54222762037261</c:v>
                </c:pt>
                <c:pt idx="1">
                  <c:v>643.97675740857335</c:v>
                </c:pt>
                <c:pt idx="2">
                  <c:v>571.36546215355099</c:v>
                </c:pt>
                <c:pt idx="3">
                  <c:v>504.22471475176241</c:v>
                </c:pt>
                <c:pt idx="4">
                  <c:v>434.65776581255165</c:v>
                </c:pt>
                <c:pt idx="5">
                  <c:v>290.47032458002849</c:v>
                </c:pt>
                <c:pt idx="6">
                  <c:v>186.65594901473082</c:v>
                </c:pt>
                <c:pt idx="7">
                  <c:v>0</c:v>
                </c:pt>
              </c:numCache>
            </c:numRef>
          </c:xVal>
          <c:yVal>
            <c:numRef>
              <c:f>COMPARATIVO!$B$3:$B$10</c:f>
              <c:numCache>
                <c:formatCode>0</c:formatCode>
                <c:ptCount val="8"/>
                <c:pt idx="0">
                  <c:v>1.6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26.8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75-4B3D-85A6-FCF12CC4EC0F}"/>
            </c:ext>
          </c:extLst>
        </c:ser>
        <c:ser>
          <c:idx val="2"/>
          <c:order val="1"/>
          <c:tx>
            <c:strRef>
              <c:f>COMPARATIVO!$E$1</c:f>
              <c:strCache>
                <c:ptCount val="1"/>
                <c:pt idx="0">
                  <c:v>PROT. MAXX 210 - VEL. MÁX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xVal>
            <c:numRef>
              <c:f>COMPARATIVO!$F$3:$F$12</c:f>
              <c:numCache>
                <c:formatCode>0</c:formatCode>
                <c:ptCount val="10"/>
                <c:pt idx="0">
                  <c:v>833.73604612349118</c:v>
                </c:pt>
                <c:pt idx="1">
                  <c:v>810.26669954215845</c:v>
                </c:pt>
                <c:pt idx="2">
                  <c:v>765.14299729729771</c:v>
                </c:pt>
                <c:pt idx="3">
                  <c:v>718.81681319207257</c:v>
                </c:pt>
                <c:pt idx="4">
                  <c:v>662.10235087887088</c:v>
                </c:pt>
                <c:pt idx="5">
                  <c:v>568.50233946690639</c:v>
                </c:pt>
                <c:pt idx="6">
                  <c:v>416.93522648090959</c:v>
                </c:pt>
                <c:pt idx="7">
                  <c:v>286.16224587016171</c:v>
                </c:pt>
                <c:pt idx="8">
                  <c:v>186.58233264557046</c:v>
                </c:pt>
                <c:pt idx="9">
                  <c:v>0</c:v>
                </c:pt>
              </c:numCache>
            </c:numRef>
          </c:xVal>
          <c:yVal>
            <c:numRef>
              <c:f>COMPARATIVO!$E$3:$E$12</c:f>
              <c:numCache>
                <c:formatCode>0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75-4B3D-85A6-FCF12CC4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COMPARATIVO!$H$1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COMPARATIVO!$I$3:$I$8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COMPARATIVO!$H$3:$H$8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9D88-4D5F-8D18-7390412ACCF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COMPARATIVO!$K$1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COMPARATIVO!$L$3:$L$8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COMPARATIVO!$K$3:$K$8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88-4D5F-8D18-7390412ACCF0}"/>
                  </c:ext>
                </c:extLst>
              </c15:ser>
            </c15:filteredScatterSeries>
          </c:ext>
        </c:extLst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36604637937267331"/>
              <c:y val="0.93352135857343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1.8898435817463002E-2"/>
              <c:y val="0.390742902044942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615691931638318"/>
          <c:y val="0.19403378205598229"/>
          <c:w val="0.18701032593875461"/>
          <c:h val="0.324850073568311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148851</xdr:colOff>
      <xdr:row>18</xdr:row>
      <xdr:rowOff>237917</xdr:rowOff>
    </xdr:from>
    <xdr:to>
      <xdr:col>38</xdr:col>
      <xdr:colOff>21465</xdr:colOff>
      <xdr:row>45</xdr:row>
      <xdr:rowOff>261655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13CB24B-00FC-41B3-B955-B4132F61E5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148851</xdr:colOff>
      <xdr:row>18</xdr:row>
      <xdr:rowOff>237917</xdr:rowOff>
    </xdr:from>
    <xdr:to>
      <xdr:col>37</xdr:col>
      <xdr:colOff>21465</xdr:colOff>
      <xdr:row>45</xdr:row>
      <xdr:rowOff>261655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69E1942-7BF6-42BD-9941-3B4C06CE5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68036</xdr:colOff>
      <xdr:row>13</xdr:row>
      <xdr:rowOff>13607</xdr:rowOff>
    </xdr:from>
    <xdr:to>
      <xdr:col>13</xdr:col>
      <xdr:colOff>1115785</xdr:colOff>
      <xdr:row>36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574410-1382-4173-B55E-D3DCFDC77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A2624-62DF-4108-AC4B-76A83211EBF2}">
  <sheetPr>
    <pageSetUpPr fitToPage="1"/>
  </sheetPr>
  <dimension ref="A1:AF75"/>
  <sheetViews>
    <sheetView zoomScale="66" zoomScaleNormal="66" workbookViewId="0">
      <selection activeCell="W15" sqref="W15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1.7109375" style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18.7109375" style="1" bestFit="1" customWidth="1"/>
    <col min="29" max="29" width="16.42578125" style="1" bestFit="1" customWidth="1"/>
    <col min="30" max="30" width="17" style="1" bestFit="1" customWidth="1"/>
    <col min="31" max="31" width="17.7109375" style="1" bestFit="1" customWidth="1"/>
    <col min="32" max="32" width="17.42578125" style="1" bestFit="1" customWidth="1"/>
    <col min="33" max="16384" width="8.85546875" style="1"/>
  </cols>
  <sheetData>
    <row r="1" spans="1:32" ht="42.75" customHeight="1" thickBot="1" x14ac:dyDescent="0.3">
      <c r="A1" s="69" t="s">
        <v>41</v>
      </c>
      <c r="B1" s="70"/>
      <c r="C1" s="71" t="s">
        <v>21</v>
      </c>
      <c r="D1" s="72"/>
      <c r="E1" s="72"/>
      <c r="F1" s="72"/>
      <c r="G1" s="72"/>
      <c r="H1" s="72"/>
      <c r="I1" s="72"/>
      <c r="J1" s="72"/>
      <c r="K1" s="72"/>
      <c r="L1" s="73"/>
      <c r="Y1" s="78" t="s">
        <v>41</v>
      </c>
      <c r="Z1" s="79"/>
      <c r="AA1" s="79"/>
      <c r="AB1" s="79"/>
      <c r="AC1" s="79"/>
      <c r="AD1" s="79"/>
      <c r="AE1" s="79"/>
      <c r="AF1" s="79"/>
    </row>
    <row r="2" spans="1:32" ht="67.5" customHeight="1" thickBot="1" x14ac:dyDescent="0.3">
      <c r="A2" s="74" t="s">
        <v>22</v>
      </c>
      <c r="B2" s="75"/>
      <c r="C2" s="75"/>
      <c r="D2" s="75"/>
      <c r="E2" s="76"/>
      <c r="F2" s="74">
        <v>15</v>
      </c>
      <c r="G2" s="75"/>
      <c r="H2" s="75"/>
      <c r="I2" s="75"/>
      <c r="J2" s="75"/>
      <c r="K2" s="76"/>
      <c r="L2" s="23" t="s">
        <v>37</v>
      </c>
      <c r="M2" s="1" t="s">
        <v>1</v>
      </c>
      <c r="N2" s="1">
        <f xml:space="preserve"> (101.325 * ((1 - 2.557 *$F$2* 0.00001) ^ 5.2561))*1000</f>
        <v>101120.89777241502</v>
      </c>
      <c r="Y2" s="35" t="s">
        <v>35</v>
      </c>
      <c r="Z2" s="36" t="s">
        <v>34</v>
      </c>
      <c r="AA2" s="37" t="s">
        <v>42</v>
      </c>
      <c r="AB2" s="38" t="s">
        <v>43</v>
      </c>
      <c r="AC2" s="39" t="s">
        <v>44</v>
      </c>
      <c r="AD2" s="38" t="s">
        <v>45</v>
      </c>
      <c r="AE2" s="39" t="s">
        <v>46</v>
      </c>
      <c r="AF2" s="38" t="s">
        <v>47</v>
      </c>
    </row>
    <row r="3" spans="1:32" ht="15.75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Y3" s="40">
        <v>1.6</v>
      </c>
      <c r="Z3" s="41">
        <f>B38</f>
        <v>0</v>
      </c>
      <c r="AA3" s="42">
        <v>830</v>
      </c>
      <c r="AB3" s="80">
        <v>1910</v>
      </c>
      <c r="AC3" s="80">
        <v>0.52</v>
      </c>
      <c r="AD3" s="80">
        <v>112.5</v>
      </c>
      <c r="AE3" s="80">
        <v>37</v>
      </c>
      <c r="AF3" s="80">
        <v>216</v>
      </c>
    </row>
    <row r="4" spans="1:32" ht="18.75" x14ac:dyDescent="0.25">
      <c r="A4" s="24" t="s">
        <v>14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Y4" s="43">
        <v>4</v>
      </c>
      <c r="Z4" s="44">
        <f>C38</f>
        <v>0</v>
      </c>
      <c r="AA4" s="45">
        <v>800</v>
      </c>
      <c r="AB4" s="81"/>
      <c r="AC4" s="81"/>
      <c r="AD4" s="81"/>
      <c r="AE4" s="81"/>
      <c r="AF4" s="81"/>
    </row>
    <row r="5" spans="1:32" ht="18.75" customHeight="1" x14ac:dyDescent="0.25">
      <c r="A5" s="25" t="s">
        <v>12</v>
      </c>
      <c r="B5" s="24" t="s">
        <v>15</v>
      </c>
      <c r="C5" s="24" t="s">
        <v>28</v>
      </c>
      <c r="D5" s="24" t="s">
        <v>29</v>
      </c>
      <c r="E5" s="24" t="s">
        <v>16</v>
      </c>
      <c r="F5" s="24" t="s">
        <v>30</v>
      </c>
      <c r="G5" s="24" t="s">
        <v>31</v>
      </c>
      <c r="H5" s="24" t="s">
        <v>32</v>
      </c>
      <c r="I5" s="24" t="s">
        <v>33</v>
      </c>
      <c r="J5" s="24" t="s">
        <v>26</v>
      </c>
      <c r="K5" s="24" t="s">
        <v>27</v>
      </c>
      <c r="L5" s="24" t="s">
        <v>33</v>
      </c>
      <c r="Y5" s="43">
        <v>8</v>
      </c>
      <c r="Z5" s="44">
        <f>D38</f>
        <v>0</v>
      </c>
      <c r="AA5" s="45">
        <v>750</v>
      </c>
      <c r="AB5" s="81"/>
      <c r="AC5" s="81"/>
      <c r="AD5" s="81"/>
      <c r="AE5" s="81"/>
      <c r="AF5" s="81"/>
    </row>
    <row r="6" spans="1:32" ht="18.75" x14ac:dyDescent="0.25">
      <c r="A6" s="25" t="s">
        <v>2</v>
      </c>
      <c r="B6" s="26">
        <v>27</v>
      </c>
      <c r="C6" s="26">
        <v>27</v>
      </c>
      <c r="D6" s="26">
        <v>27</v>
      </c>
      <c r="E6" s="26">
        <v>27</v>
      </c>
      <c r="F6" s="26">
        <v>27</v>
      </c>
      <c r="G6" s="26">
        <v>27</v>
      </c>
      <c r="H6" s="26">
        <v>27</v>
      </c>
      <c r="I6" s="26">
        <v>27</v>
      </c>
      <c r="J6" s="26">
        <v>27</v>
      </c>
      <c r="K6" s="26">
        <v>27</v>
      </c>
      <c r="L6" s="26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43">
        <v>12</v>
      </c>
      <c r="Z6" s="44">
        <f>E38</f>
        <v>0</v>
      </c>
      <c r="AA6" s="45">
        <v>660</v>
      </c>
      <c r="AB6" s="81"/>
      <c r="AC6" s="81"/>
      <c r="AD6" s="81"/>
      <c r="AE6" s="81"/>
      <c r="AF6" s="81"/>
    </row>
    <row r="7" spans="1:32" ht="18.75" x14ac:dyDescent="0.25">
      <c r="A7" s="25" t="s">
        <v>3</v>
      </c>
      <c r="B7" s="26">
        <v>25</v>
      </c>
      <c r="C7" s="26">
        <v>25</v>
      </c>
      <c r="D7" s="26">
        <v>25</v>
      </c>
      <c r="E7" s="26">
        <v>25</v>
      </c>
      <c r="F7" s="26">
        <v>25</v>
      </c>
      <c r="G7" s="26">
        <v>25</v>
      </c>
      <c r="H7" s="26">
        <v>25</v>
      </c>
      <c r="I7" s="26">
        <v>25</v>
      </c>
      <c r="J7" s="26">
        <v>25</v>
      </c>
      <c r="K7" s="26">
        <v>25</v>
      </c>
      <c r="L7" s="26">
        <v>25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43">
        <v>16</v>
      </c>
      <c r="Z7" s="44">
        <f>F38</f>
        <v>0</v>
      </c>
      <c r="AA7" s="45">
        <v>600</v>
      </c>
      <c r="AB7" s="81"/>
      <c r="AC7" s="81"/>
      <c r="AD7" s="81"/>
      <c r="AE7" s="81"/>
      <c r="AF7" s="81"/>
    </row>
    <row r="8" spans="1:32" ht="18.75" x14ac:dyDescent="0.25">
      <c r="A8" s="27" t="s">
        <v>4</v>
      </c>
      <c r="B8" s="28">
        <f>N8</f>
        <v>1.1733664315225993</v>
      </c>
      <c r="C8" s="28">
        <f>O8</f>
        <v>1.1733664315225993</v>
      </c>
      <c r="D8" s="28">
        <f>N8</f>
        <v>1.1733664315225993</v>
      </c>
      <c r="E8" s="28">
        <f>O8</f>
        <v>1.1733664315225993</v>
      </c>
      <c r="F8" s="28">
        <f>P8</f>
        <v>1.1733664315225993</v>
      </c>
      <c r="G8" s="28">
        <f t="shared" ref="G8:H8" si="0">P8</f>
        <v>1.1733664315225993</v>
      </c>
      <c r="H8" s="28">
        <f t="shared" si="0"/>
        <v>1.1733664315225993</v>
      </c>
      <c r="I8" s="28">
        <f>N8</f>
        <v>1.1733664315225993</v>
      </c>
      <c r="J8" s="28">
        <f>O8</f>
        <v>1.1733664315225993</v>
      </c>
      <c r="K8" s="28">
        <f>P8</f>
        <v>1.1733664315225993</v>
      </c>
      <c r="L8" s="2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46">
        <v>20</v>
      </c>
      <c r="Z8" s="47">
        <f>G38</f>
        <v>0</v>
      </c>
      <c r="AA8" s="45">
        <v>520</v>
      </c>
      <c r="AB8" s="81"/>
      <c r="AC8" s="81"/>
      <c r="AD8" s="81"/>
      <c r="AE8" s="81"/>
      <c r="AF8" s="81"/>
    </row>
    <row r="9" spans="1:32" ht="20.25" x14ac:dyDescent="0.25">
      <c r="A9" s="27" t="s">
        <v>38</v>
      </c>
      <c r="B9" s="28">
        <f t="shared" ref="B9:L9" si="1">B8*(B10+$N$2)/$N$2</f>
        <v>1.1735520891197719</v>
      </c>
      <c r="C9" s="28">
        <f t="shared" si="1"/>
        <v>1.1738305755155307</v>
      </c>
      <c r="D9" s="28">
        <f t="shared" si="1"/>
        <v>1.1742947195084623</v>
      </c>
      <c r="E9" s="28">
        <f t="shared" si="1"/>
        <v>1.1747588635013937</v>
      </c>
      <c r="F9" s="28">
        <f t="shared" si="1"/>
        <v>1.1752230074943253</v>
      </c>
      <c r="G9" s="28">
        <f t="shared" si="1"/>
        <v>1.1756871514872567</v>
      </c>
      <c r="H9" s="28">
        <f t="shared" si="1"/>
        <v>1.176151295480188</v>
      </c>
      <c r="I9" s="28">
        <f t="shared" si="1"/>
        <v>1.1764761962752401</v>
      </c>
      <c r="J9" s="28">
        <f t="shared" si="1"/>
        <v>1.1733664315225993</v>
      </c>
      <c r="K9" s="28">
        <f t="shared" si="1"/>
        <v>1.1733664315225993</v>
      </c>
      <c r="L9" s="28">
        <f t="shared" si="1"/>
        <v>1.1733664315225993</v>
      </c>
      <c r="M9" s="2"/>
      <c r="Y9" s="46">
        <v>24</v>
      </c>
      <c r="Z9" s="47">
        <f>H38</f>
        <v>0</v>
      </c>
      <c r="AA9" s="45">
        <v>380</v>
      </c>
      <c r="AB9" s="81"/>
      <c r="AC9" s="81"/>
      <c r="AD9" s="81"/>
      <c r="AE9" s="81"/>
      <c r="AF9" s="81"/>
    </row>
    <row r="10" spans="1:32" ht="22.5" customHeight="1" thickBot="1" x14ac:dyDescent="0.3">
      <c r="A10" s="25" t="s">
        <v>25</v>
      </c>
      <c r="B10" s="26">
        <v>16</v>
      </c>
      <c r="C10" s="26">
        <v>40</v>
      </c>
      <c r="D10" s="26">
        <v>80</v>
      </c>
      <c r="E10" s="26">
        <v>120</v>
      </c>
      <c r="F10" s="26">
        <v>160</v>
      </c>
      <c r="G10" s="26">
        <v>200</v>
      </c>
      <c r="H10" s="26">
        <v>240</v>
      </c>
      <c r="I10" s="26">
        <v>268</v>
      </c>
      <c r="J10" s="26"/>
      <c r="K10" s="26"/>
      <c r="L10" s="2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Y10" s="48">
        <v>26.8</v>
      </c>
      <c r="Z10" s="49">
        <f>I38</f>
        <v>0</v>
      </c>
      <c r="AA10" s="50">
        <v>300</v>
      </c>
      <c r="AB10" s="82"/>
      <c r="AC10" s="82"/>
      <c r="AD10" s="82"/>
      <c r="AE10" s="82"/>
      <c r="AF10" s="82"/>
    </row>
    <row r="11" spans="1:32" ht="18.75" x14ac:dyDescent="0.25">
      <c r="A11" s="67" t="s">
        <v>13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32" ht="23.1" customHeight="1" x14ac:dyDescent="0.25">
      <c r="A12" s="25">
        <v>1</v>
      </c>
      <c r="B12" s="29"/>
      <c r="C12" s="29"/>
      <c r="D12" s="29"/>
      <c r="E12" s="29"/>
      <c r="F12" s="29"/>
      <c r="G12" s="29"/>
      <c r="H12" s="29"/>
      <c r="I12" s="29">
        <v>0</v>
      </c>
      <c r="J12" s="29"/>
      <c r="K12" s="29"/>
      <c r="L12" s="29"/>
      <c r="V12" s="6"/>
      <c r="W12" s="11"/>
      <c r="X12" s="12"/>
    </row>
    <row r="13" spans="1:32" ht="23.1" customHeight="1" x14ac:dyDescent="0.25">
      <c r="A13" s="25">
        <v>2</v>
      </c>
      <c r="B13" s="29"/>
      <c r="C13" s="29"/>
      <c r="D13" s="29"/>
      <c r="E13" s="29"/>
      <c r="F13" s="29"/>
      <c r="G13" s="29"/>
      <c r="H13" s="29"/>
      <c r="I13" s="29">
        <v>0</v>
      </c>
      <c r="J13" s="29"/>
      <c r="K13" s="29"/>
      <c r="L13" s="29"/>
      <c r="V13" s="6"/>
      <c r="W13" s="11"/>
      <c r="X13" s="12"/>
    </row>
    <row r="14" spans="1:32" ht="23.1" customHeight="1" x14ac:dyDescent="0.25">
      <c r="A14" s="25">
        <v>3</v>
      </c>
      <c r="B14" s="29"/>
      <c r="C14" s="29"/>
      <c r="D14" s="29"/>
      <c r="E14" s="29"/>
      <c r="F14" s="29"/>
      <c r="G14" s="29"/>
      <c r="H14" s="29"/>
      <c r="I14" s="29">
        <v>0</v>
      </c>
      <c r="J14" s="29"/>
      <c r="K14" s="29"/>
      <c r="L14" s="29"/>
      <c r="V14" s="6"/>
      <c r="W14" s="11"/>
      <c r="X14" s="12"/>
    </row>
    <row r="15" spans="1:32" ht="23.1" customHeight="1" x14ac:dyDescent="0.25">
      <c r="A15" s="25">
        <v>4</v>
      </c>
      <c r="B15" s="29"/>
      <c r="C15" s="29"/>
      <c r="D15" s="29"/>
      <c r="E15" s="29"/>
      <c r="F15" s="29"/>
      <c r="G15" s="29"/>
      <c r="H15" s="29"/>
      <c r="I15" s="29">
        <v>0</v>
      </c>
      <c r="J15" s="29"/>
      <c r="K15" s="29"/>
      <c r="L15" s="29"/>
      <c r="V15" s="6"/>
      <c r="W15" s="11"/>
      <c r="X15" s="12"/>
    </row>
    <row r="16" spans="1:32" ht="23.1" customHeight="1" x14ac:dyDescent="0.25">
      <c r="A16" s="25">
        <v>5</v>
      </c>
      <c r="B16" s="29"/>
      <c r="C16" s="29"/>
      <c r="D16" s="29"/>
      <c r="E16" s="29"/>
      <c r="F16" s="29"/>
      <c r="G16" s="29"/>
      <c r="H16" s="29"/>
      <c r="I16" s="29">
        <v>0</v>
      </c>
      <c r="J16" s="29"/>
      <c r="K16" s="29"/>
      <c r="L16" s="29"/>
      <c r="V16" s="6"/>
      <c r="W16" s="11"/>
      <c r="X16" s="12"/>
    </row>
    <row r="17" spans="1:24" ht="23.1" customHeight="1" x14ac:dyDescent="0.25">
      <c r="A17" s="25">
        <v>6</v>
      </c>
      <c r="B17" s="29"/>
      <c r="C17" s="29"/>
      <c r="D17" s="29"/>
      <c r="E17" s="29"/>
      <c r="F17" s="29"/>
      <c r="G17" s="29"/>
      <c r="H17" s="29"/>
      <c r="I17" s="29">
        <v>0</v>
      </c>
      <c r="J17" s="29"/>
      <c r="K17" s="29"/>
      <c r="L17" s="29"/>
      <c r="V17" s="6"/>
      <c r="W17" s="11"/>
      <c r="X17" s="12"/>
    </row>
    <row r="18" spans="1:24" ht="23.1" customHeight="1" x14ac:dyDescent="0.25">
      <c r="A18" s="25">
        <v>7</v>
      </c>
      <c r="B18" s="29"/>
      <c r="C18" s="29"/>
      <c r="D18" s="29"/>
      <c r="E18" s="29"/>
      <c r="F18" s="29"/>
      <c r="G18" s="29"/>
      <c r="H18" s="29"/>
      <c r="I18" s="29">
        <v>0</v>
      </c>
      <c r="J18" s="29"/>
      <c r="K18" s="29"/>
      <c r="L18" s="29"/>
      <c r="V18" s="6"/>
      <c r="W18" s="11"/>
      <c r="X18" s="12"/>
    </row>
    <row r="19" spans="1:24" ht="23.1" customHeight="1" x14ac:dyDescent="0.25">
      <c r="A19" s="25">
        <v>8</v>
      </c>
      <c r="B19" s="29"/>
      <c r="C19" s="29"/>
      <c r="D19" s="29"/>
      <c r="E19" s="29"/>
      <c r="F19" s="29"/>
      <c r="G19" s="29"/>
      <c r="H19" s="29"/>
      <c r="I19" s="29">
        <v>0</v>
      </c>
      <c r="J19" s="29"/>
      <c r="K19" s="29"/>
      <c r="L19" s="29"/>
      <c r="V19" s="6"/>
      <c r="W19" s="11"/>
      <c r="X19" s="12"/>
    </row>
    <row r="20" spans="1:24" ht="23.1" customHeight="1" x14ac:dyDescent="0.25">
      <c r="A20" s="25">
        <v>1</v>
      </c>
      <c r="B20" s="29"/>
      <c r="C20" s="29"/>
      <c r="D20" s="29"/>
      <c r="E20" s="29"/>
      <c r="F20" s="29"/>
      <c r="G20" s="29"/>
      <c r="H20" s="29"/>
      <c r="I20" s="29">
        <v>0</v>
      </c>
      <c r="J20" s="29"/>
      <c r="K20" s="29"/>
      <c r="L20" s="29"/>
      <c r="V20" s="6"/>
      <c r="W20" s="11"/>
      <c r="X20" s="12"/>
    </row>
    <row r="21" spans="1:24" ht="23.1" customHeight="1" x14ac:dyDescent="0.25">
      <c r="A21" s="25">
        <v>2</v>
      </c>
      <c r="B21" s="29"/>
      <c r="C21" s="29"/>
      <c r="D21" s="29"/>
      <c r="E21" s="29"/>
      <c r="F21" s="29"/>
      <c r="G21" s="29"/>
      <c r="H21" s="29"/>
      <c r="I21" s="29">
        <v>0</v>
      </c>
      <c r="J21" s="29"/>
      <c r="K21" s="29"/>
      <c r="L21" s="29"/>
      <c r="V21" s="6"/>
      <c r="W21" s="11"/>
      <c r="X21" s="12"/>
    </row>
    <row r="22" spans="1:24" ht="23.1" customHeight="1" x14ac:dyDescent="0.25">
      <c r="A22" s="25">
        <v>3</v>
      </c>
      <c r="B22" s="29"/>
      <c r="C22" s="29"/>
      <c r="D22" s="29"/>
      <c r="E22" s="29"/>
      <c r="F22" s="29"/>
      <c r="G22" s="29"/>
      <c r="H22" s="29"/>
      <c r="I22" s="29">
        <v>0</v>
      </c>
      <c r="J22" s="29"/>
      <c r="K22" s="29"/>
      <c r="L22" s="29"/>
      <c r="V22" s="6"/>
      <c r="W22" s="11"/>
      <c r="X22" s="12"/>
    </row>
    <row r="23" spans="1:24" ht="23.1" customHeight="1" x14ac:dyDescent="0.25">
      <c r="A23" s="25">
        <v>4</v>
      </c>
      <c r="B23" s="29"/>
      <c r="C23" s="29"/>
      <c r="D23" s="29"/>
      <c r="E23" s="29"/>
      <c r="F23" s="29"/>
      <c r="G23" s="29"/>
      <c r="H23" s="29"/>
      <c r="I23" s="29">
        <v>0</v>
      </c>
      <c r="J23" s="29"/>
      <c r="K23" s="29"/>
      <c r="L23" s="29"/>
      <c r="V23" s="6"/>
      <c r="W23" s="11"/>
      <c r="X23" s="12"/>
    </row>
    <row r="24" spans="1:24" ht="23.1" customHeight="1" x14ac:dyDescent="0.25">
      <c r="A24" s="25">
        <v>5</v>
      </c>
      <c r="B24" s="29"/>
      <c r="C24" s="29"/>
      <c r="D24" s="29"/>
      <c r="E24" s="29"/>
      <c r="F24" s="29"/>
      <c r="G24" s="29"/>
      <c r="H24" s="29"/>
      <c r="I24" s="29">
        <v>0</v>
      </c>
      <c r="J24" s="29"/>
      <c r="K24" s="29"/>
      <c r="L24" s="29"/>
      <c r="V24" s="6"/>
      <c r="W24" s="11"/>
      <c r="X24" s="12"/>
    </row>
    <row r="25" spans="1:24" ht="23.1" customHeight="1" x14ac:dyDescent="0.25">
      <c r="A25" s="25">
        <v>6</v>
      </c>
      <c r="B25" s="29"/>
      <c r="C25" s="29"/>
      <c r="D25" s="29"/>
      <c r="E25" s="29"/>
      <c r="F25" s="29"/>
      <c r="G25" s="29"/>
      <c r="H25" s="29"/>
      <c r="I25" s="29">
        <v>0</v>
      </c>
      <c r="J25" s="29"/>
      <c r="K25" s="29"/>
      <c r="L25" s="29"/>
      <c r="V25" s="6"/>
      <c r="W25" s="11"/>
      <c r="X25" s="12"/>
    </row>
    <row r="26" spans="1:24" ht="23.1" customHeight="1" x14ac:dyDescent="0.25">
      <c r="A26" s="25">
        <v>7</v>
      </c>
      <c r="B26" s="29"/>
      <c r="C26" s="29"/>
      <c r="D26" s="29"/>
      <c r="E26" s="29"/>
      <c r="F26" s="29"/>
      <c r="G26" s="29"/>
      <c r="H26" s="29"/>
      <c r="I26" s="29">
        <v>0</v>
      </c>
      <c r="J26" s="29"/>
      <c r="K26" s="29"/>
      <c r="L26" s="29"/>
      <c r="V26" s="6"/>
      <c r="W26" s="11"/>
      <c r="X26" s="12"/>
    </row>
    <row r="27" spans="1:24" ht="23.1" customHeight="1" x14ac:dyDescent="0.25">
      <c r="A27" s="25">
        <v>8</v>
      </c>
      <c r="B27" s="29"/>
      <c r="C27" s="29"/>
      <c r="D27" s="29"/>
      <c r="E27" s="29"/>
      <c r="F27" s="29"/>
      <c r="G27" s="29"/>
      <c r="H27" s="29"/>
      <c r="I27" s="29">
        <v>0</v>
      </c>
      <c r="J27" s="29"/>
      <c r="K27" s="29"/>
      <c r="L27" s="29"/>
      <c r="V27" s="6"/>
      <c r="W27" s="11"/>
      <c r="X27" s="12"/>
    </row>
    <row r="28" spans="1:24" ht="23.1" customHeight="1" x14ac:dyDescent="0.25">
      <c r="A28" s="25">
        <v>1</v>
      </c>
      <c r="B28" s="29"/>
      <c r="C28" s="29"/>
      <c r="D28" s="29"/>
      <c r="E28" s="29"/>
      <c r="F28" s="29"/>
      <c r="G28" s="29"/>
      <c r="H28" s="29"/>
      <c r="I28" s="29">
        <v>0</v>
      </c>
      <c r="J28" s="29"/>
      <c r="K28" s="29"/>
      <c r="L28" s="29"/>
      <c r="V28" s="6"/>
      <c r="W28" s="11"/>
      <c r="X28" s="13"/>
    </row>
    <row r="29" spans="1:24" ht="23.1" customHeight="1" x14ac:dyDescent="0.25">
      <c r="A29" s="25">
        <v>2</v>
      </c>
      <c r="B29" s="29"/>
      <c r="C29" s="29"/>
      <c r="D29" s="29"/>
      <c r="E29" s="29"/>
      <c r="F29" s="29"/>
      <c r="G29" s="29"/>
      <c r="H29" s="29"/>
      <c r="I29" s="29">
        <v>0</v>
      </c>
      <c r="J29" s="29"/>
      <c r="K29" s="29"/>
      <c r="L29" s="29"/>
      <c r="V29" s="6"/>
      <c r="W29" s="11"/>
      <c r="X29" s="13"/>
    </row>
    <row r="30" spans="1:24" ht="23.1" customHeight="1" x14ac:dyDescent="0.25">
      <c r="A30" s="25">
        <v>3</v>
      </c>
      <c r="B30" s="29"/>
      <c r="C30" s="29"/>
      <c r="D30" s="29"/>
      <c r="E30" s="29"/>
      <c r="F30" s="29"/>
      <c r="G30" s="29"/>
      <c r="H30" s="29"/>
      <c r="I30" s="29">
        <v>0</v>
      </c>
      <c r="J30" s="29"/>
      <c r="K30" s="29"/>
      <c r="L30" s="29"/>
      <c r="V30" s="6"/>
      <c r="W30" s="11"/>
      <c r="X30" s="13"/>
    </row>
    <row r="31" spans="1:24" ht="23.1" customHeight="1" x14ac:dyDescent="0.25">
      <c r="A31" s="25">
        <v>4</v>
      </c>
      <c r="B31" s="29"/>
      <c r="C31" s="29"/>
      <c r="D31" s="29"/>
      <c r="E31" s="29"/>
      <c r="F31" s="29"/>
      <c r="G31" s="29"/>
      <c r="H31" s="29"/>
      <c r="I31" s="29">
        <v>0</v>
      </c>
      <c r="J31" s="29"/>
      <c r="K31" s="29"/>
      <c r="L31" s="29"/>
      <c r="V31" s="6"/>
      <c r="W31" s="11"/>
      <c r="X31" s="13"/>
    </row>
    <row r="32" spans="1:24" ht="23.1" customHeight="1" x14ac:dyDescent="0.25">
      <c r="A32" s="25">
        <v>5</v>
      </c>
      <c r="B32" s="29"/>
      <c r="C32" s="29"/>
      <c r="D32" s="29"/>
      <c r="E32" s="29"/>
      <c r="F32" s="29"/>
      <c r="G32" s="29"/>
      <c r="H32" s="29"/>
      <c r="I32" s="29">
        <v>0</v>
      </c>
      <c r="J32" s="29"/>
      <c r="K32" s="29"/>
      <c r="L32" s="29"/>
      <c r="V32" s="6"/>
      <c r="W32" s="11"/>
      <c r="X32" s="13"/>
    </row>
    <row r="33" spans="1:25" ht="23.1" customHeight="1" x14ac:dyDescent="0.25">
      <c r="A33" s="25">
        <v>6</v>
      </c>
      <c r="B33" s="29"/>
      <c r="C33" s="29"/>
      <c r="D33" s="29"/>
      <c r="E33" s="29"/>
      <c r="F33" s="29"/>
      <c r="G33" s="29"/>
      <c r="H33" s="29"/>
      <c r="I33" s="29">
        <v>0</v>
      </c>
      <c r="J33" s="29"/>
      <c r="K33" s="29"/>
      <c r="L33" s="29"/>
      <c r="V33" s="6"/>
      <c r="W33" s="11"/>
      <c r="X33" s="13"/>
    </row>
    <row r="34" spans="1:25" ht="23.1" customHeight="1" x14ac:dyDescent="0.25">
      <c r="A34" s="25">
        <v>7</v>
      </c>
      <c r="B34" s="29"/>
      <c r="C34" s="29"/>
      <c r="D34" s="29"/>
      <c r="E34" s="29"/>
      <c r="F34" s="29"/>
      <c r="G34" s="29"/>
      <c r="H34" s="29"/>
      <c r="I34" s="29">
        <v>0</v>
      </c>
      <c r="J34" s="29"/>
      <c r="K34" s="29"/>
      <c r="L34" s="29"/>
      <c r="V34" s="6"/>
      <c r="W34" s="11"/>
      <c r="X34" s="13"/>
    </row>
    <row r="35" spans="1:25" ht="23.1" customHeight="1" x14ac:dyDescent="0.25">
      <c r="A35" s="25">
        <v>8</v>
      </c>
      <c r="B35" s="29"/>
      <c r="C35" s="29"/>
      <c r="D35" s="29"/>
      <c r="E35" s="29"/>
      <c r="F35" s="29"/>
      <c r="G35" s="29"/>
      <c r="H35" s="29"/>
      <c r="I35" s="29">
        <v>0</v>
      </c>
      <c r="J35" s="29"/>
      <c r="K35" s="29"/>
      <c r="L35" s="29"/>
      <c r="V35" s="6"/>
      <c r="W35" s="11"/>
      <c r="X35" s="13"/>
    </row>
    <row r="36" spans="1:25" ht="18.75" x14ac:dyDescent="0.25">
      <c r="A36" s="25" t="s">
        <v>7</v>
      </c>
      <c r="B36" s="29">
        <f>POWER(((SUM(B52:B75))/24),2)</f>
        <v>0</v>
      </c>
      <c r="C36" s="29">
        <f>POWER(((SUM(C52:C75))/24),2)</f>
        <v>0</v>
      </c>
      <c r="D36" s="29">
        <f t="shared" ref="D36:K36" si="3">POWER(((SUM(D52:D75))/24),2)</f>
        <v>0</v>
      </c>
      <c r="E36" s="29">
        <f t="shared" si="3"/>
        <v>0</v>
      </c>
      <c r="F36" s="29">
        <f t="shared" si="3"/>
        <v>0</v>
      </c>
      <c r="G36" s="29">
        <f t="shared" si="3"/>
        <v>0</v>
      </c>
      <c r="H36" s="29">
        <f t="shared" si="3"/>
        <v>0</v>
      </c>
      <c r="I36" s="29">
        <f t="shared" si="3"/>
        <v>0</v>
      </c>
      <c r="J36" s="29">
        <f t="shared" si="3"/>
        <v>0</v>
      </c>
      <c r="K36" s="29">
        <f t="shared" si="3"/>
        <v>0</v>
      </c>
      <c r="L36" s="29">
        <f>POWER(((SUM(L52:L75))/24),2)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25" t="s">
        <v>8</v>
      </c>
      <c r="B37" s="29">
        <f t="shared" ref="B37:L37" si="4">SQRT(2*B36/B9)</f>
        <v>0</v>
      </c>
      <c r="C37" s="29">
        <f t="shared" si="4"/>
        <v>0</v>
      </c>
      <c r="D37" s="29">
        <f t="shared" si="4"/>
        <v>0</v>
      </c>
      <c r="E37" s="29">
        <f t="shared" si="4"/>
        <v>0</v>
      </c>
      <c r="F37" s="29">
        <f t="shared" si="4"/>
        <v>0</v>
      </c>
      <c r="G37" s="29">
        <f t="shared" si="4"/>
        <v>0</v>
      </c>
      <c r="H37" s="29">
        <f t="shared" si="4"/>
        <v>0</v>
      </c>
      <c r="I37" s="29">
        <f t="shared" si="4"/>
        <v>0</v>
      </c>
      <c r="J37" s="29">
        <f t="shared" si="4"/>
        <v>0</v>
      </c>
      <c r="K37" s="29">
        <f t="shared" si="4"/>
        <v>0</v>
      </c>
      <c r="L37" s="29">
        <f t="shared" si="4"/>
        <v>0</v>
      </c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20.25" x14ac:dyDescent="0.25">
      <c r="A38" s="25" t="s">
        <v>39</v>
      </c>
      <c r="B38" s="30">
        <f>B37*(B50^2)*3.1416*3600/4</f>
        <v>0</v>
      </c>
      <c r="C38" s="31">
        <f>C37*(C50^2)*3.1416*3600/4</f>
        <v>0</v>
      </c>
      <c r="D38" s="31">
        <f t="shared" ref="D38:L38" si="5">D37*(D50^2)*3.1416*3600/4</f>
        <v>0</v>
      </c>
      <c r="E38" s="31">
        <f t="shared" si="5"/>
        <v>0</v>
      </c>
      <c r="F38" s="31">
        <f t="shared" si="5"/>
        <v>0</v>
      </c>
      <c r="G38" s="31">
        <f t="shared" si="5"/>
        <v>0</v>
      </c>
      <c r="H38" s="31">
        <f t="shared" si="5"/>
        <v>0</v>
      </c>
      <c r="I38" s="31">
        <f t="shared" si="5"/>
        <v>0</v>
      </c>
      <c r="J38" s="31">
        <f t="shared" si="5"/>
        <v>0</v>
      </c>
      <c r="K38" s="31">
        <f t="shared" si="5"/>
        <v>0</v>
      </c>
      <c r="L38" s="31">
        <f t="shared" si="5"/>
        <v>0</v>
      </c>
      <c r="W38" s="11"/>
      <c r="X38" s="13"/>
    </row>
    <row r="39" spans="1:25" ht="18.75" x14ac:dyDescent="0.25">
      <c r="A39" s="25" t="s">
        <v>17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9">
        <v>34</v>
      </c>
      <c r="N39" s="9">
        <v>34</v>
      </c>
      <c r="O39" s="9">
        <v>34</v>
      </c>
      <c r="P39" s="9">
        <v>34</v>
      </c>
      <c r="Q39" s="9">
        <v>34</v>
      </c>
      <c r="R39" s="9">
        <v>34</v>
      </c>
      <c r="S39" s="9">
        <v>34</v>
      </c>
      <c r="T39" s="9">
        <v>34</v>
      </c>
      <c r="U39" s="9">
        <v>34</v>
      </c>
      <c r="Y39" s="11"/>
    </row>
    <row r="40" spans="1:25" ht="18.75" x14ac:dyDescent="0.25">
      <c r="A40" s="25" t="s">
        <v>9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9">
        <v>990</v>
      </c>
      <c r="N40" s="9">
        <v>990</v>
      </c>
      <c r="O40" s="9">
        <v>990</v>
      </c>
      <c r="P40" s="9">
        <v>990</v>
      </c>
      <c r="Q40" s="9">
        <v>990</v>
      </c>
      <c r="R40" s="9">
        <v>990</v>
      </c>
      <c r="S40" s="9">
        <v>990</v>
      </c>
      <c r="T40" s="9">
        <v>990</v>
      </c>
      <c r="U40" s="9">
        <v>990</v>
      </c>
      <c r="Y40" s="11"/>
    </row>
    <row r="41" spans="1:25" ht="18.75" x14ac:dyDescent="0.25">
      <c r="A41" s="68" t="s">
        <v>10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Y41" s="11"/>
    </row>
    <row r="42" spans="1:25" ht="18.75" x14ac:dyDescent="0.25">
      <c r="A42" s="6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Y42" s="11"/>
    </row>
    <row r="43" spans="1:25" ht="18.75" x14ac:dyDescent="0.25">
      <c r="A43" s="6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Y43" s="11"/>
    </row>
    <row r="44" spans="1:25" ht="18.75" x14ac:dyDescent="0.25">
      <c r="A44" s="25" t="s">
        <v>11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Y44" s="11"/>
    </row>
    <row r="45" spans="1:25" ht="37.5" x14ac:dyDescent="0.25">
      <c r="A45" s="25" t="s">
        <v>19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Y45" s="11"/>
    </row>
    <row r="46" spans="1:25" ht="18.75" x14ac:dyDescent="0.25">
      <c r="A46" s="25" t="s">
        <v>20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Y46" s="11"/>
    </row>
    <row r="47" spans="1:25" ht="42.75" customHeight="1" x14ac:dyDescent="0.25">
      <c r="A47" s="25" t="s">
        <v>36</v>
      </c>
      <c r="B47" s="32"/>
      <c r="C47" s="32"/>
      <c r="D47" s="32"/>
      <c r="E47" s="32"/>
      <c r="F47" s="32"/>
      <c r="G47" s="32"/>
      <c r="H47" s="32"/>
      <c r="I47" s="30"/>
      <c r="J47" s="30"/>
      <c r="K47" s="29"/>
      <c r="L47" s="29"/>
    </row>
    <row r="48" spans="1:25" ht="18.75" x14ac:dyDescent="0.25">
      <c r="A48" s="25" t="s">
        <v>18</v>
      </c>
      <c r="B48" s="31"/>
      <c r="C48" s="31"/>
      <c r="D48" s="31"/>
      <c r="E48" s="31"/>
      <c r="F48" s="31"/>
      <c r="G48" s="31"/>
      <c r="H48" s="31"/>
      <c r="I48" s="31"/>
      <c r="J48" s="31"/>
      <c r="K48" s="29"/>
      <c r="L48" s="31"/>
    </row>
    <row r="49" spans="1:21" ht="18.75" x14ac:dyDescent="0.25">
      <c r="A49" s="25" t="s">
        <v>24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21" ht="18.75" x14ac:dyDescent="0.25">
      <c r="A50" s="25" t="s">
        <v>23</v>
      </c>
      <c r="B50" s="29">
        <v>0.22500000000000001</v>
      </c>
      <c r="C50" s="29">
        <v>0.22500000000000001</v>
      </c>
      <c r="D50" s="29">
        <v>0.22500000000000001</v>
      </c>
      <c r="E50" s="29">
        <v>0.22500000000000001</v>
      </c>
      <c r="F50" s="29">
        <v>0.22500000000000001</v>
      </c>
      <c r="G50" s="29">
        <v>0.22500000000000001</v>
      </c>
      <c r="H50" s="29">
        <v>0.22500000000000001</v>
      </c>
      <c r="I50" s="29">
        <v>0.22500000000000001</v>
      </c>
      <c r="J50" s="29">
        <v>0.22500000000000001</v>
      </c>
      <c r="K50" s="29">
        <v>0.22500000000000001</v>
      </c>
      <c r="L50" s="29">
        <v>0.22500000000000001</v>
      </c>
      <c r="M50" s="8">
        <v>0.22500000000000001</v>
      </c>
      <c r="N50" s="8">
        <v>0.22500000000000001</v>
      </c>
      <c r="O50" s="8">
        <v>0.22500000000000001</v>
      </c>
      <c r="P50" s="8">
        <v>0.22500000000000001</v>
      </c>
      <c r="Q50" s="8">
        <v>0.22500000000000001</v>
      </c>
      <c r="R50" s="8">
        <v>0.22500000000000001</v>
      </c>
      <c r="S50" s="8">
        <v>0.22500000000000001</v>
      </c>
      <c r="T50" s="8">
        <v>0.22500000000000001</v>
      </c>
      <c r="U50" s="8">
        <v>0.22500000000000001</v>
      </c>
    </row>
    <row r="52" spans="1:21" hidden="1" x14ac:dyDescent="0.25">
      <c r="A52" s="3">
        <v>1</v>
      </c>
      <c r="B52" s="4">
        <f>SQRT(B12)</f>
        <v>0</v>
      </c>
      <c r="C52" s="4">
        <f>SQRT(C12)</f>
        <v>0</v>
      </c>
      <c r="D52" s="4">
        <f t="shared" ref="D52:L67" si="6">SQRT(D12)</f>
        <v>0</v>
      </c>
      <c r="E52" s="4">
        <f t="shared" si="6"/>
        <v>0</v>
      </c>
      <c r="F52" s="4">
        <f t="shared" si="6"/>
        <v>0</v>
      </c>
      <c r="G52" s="4">
        <f t="shared" si="6"/>
        <v>0</v>
      </c>
      <c r="H52" s="4">
        <f t="shared" si="6"/>
        <v>0</v>
      </c>
      <c r="I52" s="4">
        <f t="shared" si="6"/>
        <v>0</v>
      </c>
      <c r="J52" s="4">
        <f t="shared" si="6"/>
        <v>0</v>
      </c>
      <c r="K52" s="4">
        <f t="shared" si="6"/>
        <v>0</v>
      </c>
      <c r="L52" s="4">
        <f t="shared" si="6"/>
        <v>0</v>
      </c>
    </row>
    <row r="53" spans="1:21" hidden="1" x14ac:dyDescent="0.25">
      <c r="A53" s="3">
        <v>2</v>
      </c>
      <c r="B53" s="4">
        <f t="shared" ref="B53:L68" si="7">SQRT(B13)</f>
        <v>0</v>
      </c>
      <c r="C53" s="4">
        <f t="shared" si="7"/>
        <v>0</v>
      </c>
      <c r="D53" s="4">
        <f t="shared" si="7"/>
        <v>0</v>
      </c>
      <c r="E53" s="4">
        <f t="shared" si="7"/>
        <v>0</v>
      </c>
      <c r="F53" s="4">
        <f t="shared" si="6"/>
        <v>0</v>
      </c>
      <c r="G53" s="4">
        <f t="shared" si="6"/>
        <v>0</v>
      </c>
      <c r="H53" s="4">
        <f t="shared" si="6"/>
        <v>0</v>
      </c>
      <c r="I53" s="4">
        <f t="shared" si="6"/>
        <v>0</v>
      </c>
      <c r="J53" s="4">
        <f t="shared" si="6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3</v>
      </c>
      <c r="B54" s="4">
        <f t="shared" si="7"/>
        <v>0</v>
      </c>
      <c r="C54" s="4">
        <f t="shared" si="7"/>
        <v>0</v>
      </c>
      <c r="D54" s="4">
        <f t="shared" si="7"/>
        <v>0</v>
      </c>
      <c r="E54" s="4">
        <f t="shared" si="7"/>
        <v>0</v>
      </c>
      <c r="F54" s="4">
        <f t="shared" si="6"/>
        <v>0</v>
      </c>
      <c r="G54" s="4">
        <f t="shared" si="6"/>
        <v>0</v>
      </c>
      <c r="H54" s="4">
        <f t="shared" si="6"/>
        <v>0</v>
      </c>
      <c r="I54" s="4">
        <f t="shared" si="6"/>
        <v>0</v>
      </c>
      <c r="J54" s="4">
        <f t="shared" si="6"/>
        <v>0</v>
      </c>
      <c r="K54" s="4">
        <f t="shared" si="7"/>
        <v>0</v>
      </c>
      <c r="L54" s="4">
        <f t="shared" si="7"/>
        <v>0</v>
      </c>
    </row>
    <row r="55" spans="1:21" hidden="1" x14ac:dyDescent="0.25">
      <c r="A55" s="3">
        <v>4</v>
      </c>
      <c r="B55" s="4">
        <f t="shared" si="7"/>
        <v>0</v>
      </c>
      <c r="C55" s="4">
        <f t="shared" si="7"/>
        <v>0</v>
      </c>
      <c r="D55" s="4">
        <f t="shared" si="7"/>
        <v>0</v>
      </c>
      <c r="E55" s="4">
        <f t="shared" si="7"/>
        <v>0</v>
      </c>
      <c r="F55" s="4">
        <f t="shared" si="6"/>
        <v>0</v>
      </c>
      <c r="G55" s="4">
        <f t="shared" si="6"/>
        <v>0</v>
      </c>
      <c r="H55" s="4">
        <f t="shared" si="6"/>
        <v>0</v>
      </c>
      <c r="I55" s="4">
        <f t="shared" si="6"/>
        <v>0</v>
      </c>
      <c r="J55" s="4">
        <f t="shared" si="6"/>
        <v>0</v>
      </c>
      <c r="K55" s="4">
        <f t="shared" si="7"/>
        <v>0</v>
      </c>
      <c r="L55" s="4">
        <f t="shared" si="7"/>
        <v>0</v>
      </c>
    </row>
    <row r="56" spans="1:21" hidden="1" x14ac:dyDescent="0.25">
      <c r="A56" s="3">
        <v>5</v>
      </c>
      <c r="B56" s="4">
        <f t="shared" si="7"/>
        <v>0</v>
      </c>
      <c r="C56" s="4">
        <f t="shared" si="7"/>
        <v>0</v>
      </c>
      <c r="D56" s="4">
        <f t="shared" si="7"/>
        <v>0</v>
      </c>
      <c r="E56" s="4">
        <f t="shared" si="7"/>
        <v>0</v>
      </c>
      <c r="F56" s="4">
        <f t="shared" si="6"/>
        <v>0</v>
      </c>
      <c r="G56" s="4">
        <f t="shared" si="6"/>
        <v>0</v>
      </c>
      <c r="H56" s="4">
        <f t="shared" si="6"/>
        <v>0</v>
      </c>
      <c r="I56" s="4">
        <f t="shared" si="6"/>
        <v>0</v>
      </c>
      <c r="J56" s="4">
        <f t="shared" si="6"/>
        <v>0</v>
      </c>
      <c r="K56" s="4">
        <f t="shared" si="7"/>
        <v>0</v>
      </c>
      <c r="L56" s="4">
        <f t="shared" si="7"/>
        <v>0</v>
      </c>
    </row>
    <row r="57" spans="1:21" hidden="1" x14ac:dyDescent="0.25">
      <c r="A57" s="3">
        <v>6</v>
      </c>
      <c r="B57" s="4">
        <f t="shared" si="7"/>
        <v>0</v>
      </c>
      <c r="C57" s="4">
        <f t="shared" si="7"/>
        <v>0</v>
      </c>
      <c r="D57" s="4">
        <f t="shared" si="7"/>
        <v>0</v>
      </c>
      <c r="E57" s="4">
        <f t="shared" si="7"/>
        <v>0</v>
      </c>
      <c r="F57" s="4">
        <f t="shared" si="6"/>
        <v>0</v>
      </c>
      <c r="G57" s="4">
        <f t="shared" si="6"/>
        <v>0</v>
      </c>
      <c r="H57" s="4">
        <f t="shared" si="6"/>
        <v>0</v>
      </c>
      <c r="I57" s="4">
        <f t="shared" si="6"/>
        <v>0</v>
      </c>
      <c r="J57" s="4">
        <f t="shared" si="6"/>
        <v>0</v>
      </c>
      <c r="K57" s="4">
        <f t="shared" si="7"/>
        <v>0</v>
      </c>
      <c r="L57" s="4">
        <f t="shared" si="7"/>
        <v>0</v>
      </c>
    </row>
    <row r="58" spans="1:21" hidden="1" x14ac:dyDescent="0.25">
      <c r="A58" s="3">
        <v>7</v>
      </c>
      <c r="B58" s="4">
        <f t="shared" si="7"/>
        <v>0</v>
      </c>
      <c r="C58" s="4">
        <f t="shared" si="7"/>
        <v>0</v>
      </c>
      <c r="D58" s="4">
        <f t="shared" si="7"/>
        <v>0</v>
      </c>
      <c r="E58" s="4">
        <f t="shared" si="7"/>
        <v>0</v>
      </c>
      <c r="F58" s="4">
        <f t="shared" si="6"/>
        <v>0</v>
      </c>
      <c r="G58" s="4">
        <f t="shared" si="6"/>
        <v>0</v>
      </c>
      <c r="H58" s="4">
        <f t="shared" si="6"/>
        <v>0</v>
      </c>
      <c r="I58" s="4">
        <f t="shared" si="6"/>
        <v>0</v>
      </c>
      <c r="J58" s="4">
        <f t="shared" si="6"/>
        <v>0</v>
      </c>
      <c r="K58" s="4">
        <f t="shared" si="7"/>
        <v>0</v>
      </c>
      <c r="L58" s="4">
        <f t="shared" si="7"/>
        <v>0</v>
      </c>
    </row>
    <row r="59" spans="1:21" hidden="1" x14ac:dyDescent="0.25">
      <c r="A59" s="3">
        <v>8</v>
      </c>
      <c r="B59" s="4">
        <f t="shared" si="7"/>
        <v>0</v>
      </c>
      <c r="C59" s="4">
        <f t="shared" si="7"/>
        <v>0</v>
      </c>
      <c r="D59" s="4">
        <f t="shared" si="7"/>
        <v>0</v>
      </c>
      <c r="E59" s="4">
        <f t="shared" si="7"/>
        <v>0</v>
      </c>
      <c r="F59" s="4">
        <f t="shared" si="6"/>
        <v>0</v>
      </c>
      <c r="G59" s="4">
        <f t="shared" si="6"/>
        <v>0</v>
      </c>
      <c r="H59" s="4">
        <f t="shared" si="6"/>
        <v>0</v>
      </c>
      <c r="I59" s="4">
        <f t="shared" si="6"/>
        <v>0</v>
      </c>
      <c r="J59" s="4">
        <f t="shared" si="6"/>
        <v>0</v>
      </c>
      <c r="K59" s="4">
        <f t="shared" si="7"/>
        <v>0</v>
      </c>
      <c r="L59" s="4">
        <f t="shared" si="7"/>
        <v>0</v>
      </c>
    </row>
    <row r="60" spans="1:21" hidden="1" x14ac:dyDescent="0.25">
      <c r="A60" s="3">
        <v>1</v>
      </c>
      <c r="B60" s="4">
        <f t="shared" si="7"/>
        <v>0</v>
      </c>
      <c r="C60" s="4">
        <f t="shared" si="7"/>
        <v>0</v>
      </c>
      <c r="D60" s="4">
        <f t="shared" si="7"/>
        <v>0</v>
      </c>
      <c r="E60" s="4">
        <f t="shared" si="7"/>
        <v>0</v>
      </c>
      <c r="F60" s="4">
        <f t="shared" si="6"/>
        <v>0</v>
      </c>
      <c r="G60" s="4">
        <f t="shared" si="6"/>
        <v>0</v>
      </c>
      <c r="H60" s="4">
        <f t="shared" si="6"/>
        <v>0</v>
      </c>
      <c r="I60" s="4">
        <f t="shared" si="6"/>
        <v>0</v>
      </c>
      <c r="J60" s="4">
        <f t="shared" si="6"/>
        <v>0</v>
      </c>
      <c r="K60" s="4">
        <f t="shared" si="7"/>
        <v>0</v>
      </c>
      <c r="L60" s="4">
        <f t="shared" si="7"/>
        <v>0</v>
      </c>
    </row>
    <row r="61" spans="1:21" hidden="1" x14ac:dyDescent="0.25">
      <c r="A61" s="3">
        <v>2</v>
      </c>
      <c r="B61" s="4">
        <f t="shared" si="7"/>
        <v>0</v>
      </c>
      <c r="C61" s="4">
        <f t="shared" si="7"/>
        <v>0</v>
      </c>
      <c r="D61" s="4">
        <f t="shared" si="7"/>
        <v>0</v>
      </c>
      <c r="E61" s="4">
        <f t="shared" si="7"/>
        <v>0</v>
      </c>
      <c r="F61" s="4">
        <f t="shared" si="6"/>
        <v>0</v>
      </c>
      <c r="G61" s="4">
        <f t="shared" si="6"/>
        <v>0</v>
      </c>
      <c r="H61" s="4">
        <f t="shared" si="6"/>
        <v>0</v>
      </c>
      <c r="I61" s="4">
        <f t="shared" si="6"/>
        <v>0</v>
      </c>
      <c r="J61" s="4">
        <f t="shared" si="6"/>
        <v>0</v>
      </c>
      <c r="K61" s="4">
        <f t="shared" si="7"/>
        <v>0</v>
      </c>
      <c r="L61" s="4">
        <f t="shared" si="7"/>
        <v>0</v>
      </c>
    </row>
    <row r="62" spans="1:21" hidden="1" x14ac:dyDescent="0.25">
      <c r="A62" s="3">
        <v>3</v>
      </c>
      <c r="B62" s="4">
        <f t="shared" si="7"/>
        <v>0</v>
      </c>
      <c r="C62" s="4">
        <f t="shared" si="7"/>
        <v>0</v>
      </c>
      <c r="D62" s="4">
        <f t="shared" si="7"/>
        <v>0</v>
      </c>
      <c r="E62" s="4">
        <f t="shared" si="7"/>
        <v>0</v>
      </c>
      <c r="F62" s="4">
        <f t="shared" si="6"/>
        <v>0</v>
      </c>
      <c r="G62" s="4">
        <f t="shared" si="6"/>
        <v>0</v>
      </c>
      <c r="H62" s="4">
        <f t="shared" si="6"/>
        <v>0</v>
      </c>
      <c r="I62" s="4">
        <f t="shared" si="6"/>
        <v>0</v>
      </c>
      <c r="J62" s="4">
        <f t="shared" si="6"/>
        <v>0</v>
      </c>
      <c r="K62" s="4">
        <f t="shared" si="7"/>
        <v>0</v>
      </c>
      <c r="L62" s="4">
        <f t="shared" si="7"/>
        <v>0</v>
      </c>
    </row>
    <row r="63" spans="1:21" hidden="1" x14ac:dyDescent="0.25">
      <c r="A63" s="3">
        <v>4</v>
      </c>
      <c r="B63" s="4">
        <f t="shared" si="7"/>
        <v>0</v>
      </c>
      <c r="C63" s="4">
        <f t="shared" si="7"/>
        <v>0</v>
      </c>
      <c r="D63" s="4">
        <f t="shared" si="7"/>
        <v>0</v>
      </c>
      <c r="E63" s="4">
        <f t="shared" si="7"/>
        <v>0</v>
      </c>
      <c r="F63" s="4">
        <f t="shared" si="6"/>
        <v>0</v>
      </c>
      <c r="G63" s="4">
        <f t="shared" si="6"/>
        <v>0</v>
      </c>
      <c r="H63" s="4">
        <f t="shared" si="6"/>
        <v>0</v>
      </c>
      <c r="I63" s="4">
        <f t="shared" si="6"/>
        <v>0</v>
      </c>
      <c r="J63" s="4">
        <f t="shared" si="6"/>
        <v>0</v>
      </c>
      <c r="K63" s="4">
        <f t="shared" si="7"/>
        <v>0</v>
      </c>
      <c r="L63" s="4">
        <f t="shared" si="7"/>
        <v>0</v>
      </c>
    </row>
    <row r="64" spans="1:21" hidden="1" x14ac:dyDescent="0.25">
      <c r="A64" s="3">
        <v>5</v>
      </c>
      <c r="B64" s="4">
        <f t="shared" si="7"/>
        <v>0</v>
      </c>
      <c r="C64" s="4">
        <f t="shared" si="7"/>
        <v>0</v>
      </c>
      <c r="D64" s="4">
        <f t="shared" si="7"/>
        <v>0</v>
      </c>
      <c r="E64" s="4">
        <f t="shared" si="7"/>
        <v>0</v>
      </c>
      <c r="F64" s="4">
        <f t="shared" si="6"/>
        <v>0</v>
      </c>
      <c r="G64" s="4">
        <f t="shared" si="6"/>
        <v>0</v>
      </c>
      <c r="H64" s="4">
        <f t="shared" si="6"/>
        <v>0</v>
      </c>
      <c r="I64" s="4">
        <f t="shared" si="6"/>
        <v>0</v>
      </c>
      <c r="J64" s="4">
        <f t="shared" si="6"/>
        <v>0</v>
      </c>
      <c r="K64" s="4">
        <f t="shared" si="7"/>
        <v>0</v>
      </c>
      <c r="L64" s="4">
        <f t="shared" si="7"/>
        <v>0</v>
      </c>
    </row>
    <row r="65" spans="1:12" hidden="1" x14ac:dyDescent="0.25">
      <c r="A65" s="3">
        <v>6</v>
      </c>
      <c r="B65" s="4">
        <f t="shared" si="7"/>
        <v>0</v>
      </c>
      <c r="C65" s="4">
        <f t="shared" si="7"/>
        <v>0</v>
      </c>
      <c r="D65" s="4">
        <f t="shared" si="7"/>
        <v>0</v>
      </c>
      <c r="E65" s="4">
        <f t="shared" si="7"/>
        <v>0</v>
      </c>
      <c r="F65" s="4">
        <f t="shared" si="6"/>
        <v>0</v>
      </c>
      <c r="G65" s="4">
        <f t="shared" si="6"/>
        <v>0</v>
      </c>
      <c r="H65" s="4">
        <f t="shared" si="6"/>
        <v>0</v>
      </c>
      <c r="I65" s="4">
        <f t="shared" si="6"/>
        <v>0</v>
      </c>
      <c r="J65" s="4">
        <f t="shared" si="6"/>
        <v>0</v>
      </c>
      <c r="K65" s="4">
        <f t="shared" si="7"/>
        <v>0</v>
      </c>
      <c r="L65" s="4">
        <f t="shared" si="7"/>
        <v>0</v>
      </c>
    </row>
    <row r="66" spans="1:12" hidden="1" x14ac:dyDescent="0.25">
      <c r="A66" s="3">
        <v>7</v>
      </c>
      <c r="B66" s="4">
        <f t="shared" si="7"/>
        <v>0</v>
      </c>
      <c r="C66" s="4">
        <f t="shared" si="7"/>
        <v>0</v>
      </c>
      <c r="D66" s="4">
        <f t="shared" si="7"/>
        <v>0</v>
      </c>
      <c r="E66" s="4">
        <f t="shared" si="7"/>
        <v>0</v>
      </c>
      <c r="F66" s="4">
        <f t="shared" si="6"/>
        <v>0</v>
      </c>
      <c r="G66" s="4">
        <f t="shared" si="6"/>
        <v>0</v>
      </c>
      <c r="H66" s="4">
        <f t="shared" si="6"/>
        <v>0</v>
      </c>
      <c r="I66" s="4">
        <f t="shared" si="6"/>
        <v>0</v>
      </c>
      <c r="J66" s="4">
        <f t="shared" si="6"/>
        <v>0</v>
      </c>
      <c r="K66" s="4">
        <f t="shared" si="7"/>
        <v>0</v>
      </c>
      <c r="L66" s="4">
        <f t="shared" si="7"/>
        <v>0</v>
      </c>
    </row>
    <row r="67" spans="1:12" hidden="1" x14ac:dyDescent="0.25">
      <c r="A67" s="3">
        <v>8</v>
      </c>
      <c r="B67" s="4">
        <f t="shared" si="7"/>
        <v>0</v>
      </c>
      <c r="C67" s="4">
        <f t="shared" si="7"/>
        <v>0</v>
      </c>
      <c r="D67" s="4">
        <f t="shared" si="7"/>
        <v>0</v>
      </c>
      <c r="E67" s="4">
        <f t="shared" si="7"/>
        <v>0</v>
      </c>
      <c r="F67" s="4">
        <f t="shared" si="6"/>
        <v>0</v>
      </c>
      <c r="G67" s="4">
        <f t="shared" si="6"/>
        <v>0</v>
      </c>
      <c r="H67" s="4">
        <f t="shared" si="6"/>
        <v>0</v>
      </c>
      <c r="I67" s="4">
        <f t="shared" si="6"/>
        <v>0</v>
      </c>
      <c r="J67" s="4">
        <f t="shared" si="6"/>
        <v>0</v>
      </c>
      <c r="K67" s="4">
        <f t="shared" si="7"/>
        <v>0</v>
      </c>
      <c r="L67" s="4">
        <f t="shared" si="7"/>
        <v>0</v>
      </c>
    </row>
    <row r="68" spans="1:12" hidden="1" x14ac:dyDescent="0.25">
      <c r="A68" s="3">
        <v>1</v>
      </c>
      <c r="B68" s="4">
        <f t="shared" si="7"/>
        <v>0</v>
      </c>
      <c r="C68" s="4">
        <f t="shared" si="7"/>
        <v>0</v>
      </c>
      <c r="D68" s="4">
        <f t="shared" si="7"/>
        <v>0</v>
      </c>
      <c r="E68" s="4">
        <f t="shared" si="7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7"/>
        <v>0</v>
      </c>
      <c r="L68" s="4">
        <f t="shared" si="7"/>
        <v>0</v>
      </c>
    </row>
    <row r="69" spans="1:12" hidden="1" x14ac:dyDescent="0.25">
      <c r="A69" s="3">
        <v>2</v>
      </c>
      <c r="B69" s="4">
        <f t="shared" ref="B69:L75" si="8">SQRT(B29)</f>
        <v>0</v>
      </c>
      <c r="C69" s="4">
        <f t="shared" si="8"/>
        <v>0</v>
      </c>
      <c r="D69" s="4">
        <f t="shared" si="8"/>
        <v>0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12" hidden="1" x14ac:dyDescent="0.25">
      <c r="A70" s="3">
        <v>3</v>
      </c>
      <c r="B70" s="4">
        <f t="shared" si="8"/>
        <v>0</v>
      </c>
      <c r="C70" s="4">
        <f t="shared" si="8"/>
        <v>0</v>
      </c>
      <c r="D70" s="4">
        <f t="shared" si="8"/>
        <v>0</v>
      </c>
      <c r="E70" s="4">
        <f t="shared" si="8"/>
        <v>0</v>
      </c>
      <c r="F70" s="4">
        <f t="shared" si="8"/>
        <v>0</v>
      </c>
      <c r="G70" s="4">
        <f t="shared" si="8"/>
        <v>0</v>
      </c>
      <c r="H70" s="4">
        <f t="shared" si="8"/>
        <v>0</v>
      </c>
      <c r="I70" s="4">
        <f t="shared" si="8"/>
        <v>0</v>
      </c>
      <c r="J70" s="4">
        <f t="shared" si="8"/>
        <v>0</v>
      </c>
      <c r="K70" s="4">
        <f t="shared" si="8"/>
        <v>0</v>
      </c>
      <c r="L70" s="4">
        <f t="shared" si="8"/>
        <v>0</v>
      </c>
    </row>
    <row r="71" spans="1:12" hidden="1" x14ac:dyDescent="0.25">
      <c r="A71" s="3">
        <v>4</v>
      </c>
      <c r="B71" s="4">
        <f t="shared" si="8"/>
        <v>0</v>
      </c>
      <c r="C71" s="4">
        <f t="shared" si="8"/>
        <v>0</v>
      </c>
      <c r="D71" s="4">
        <f t="shared" si="8"/>
        <v>0</v>
      </c>
      <c r="E71" s="4">
        <f t="shared" si="8"/>
        <v>0</v>
      </c>
      <c r="F71" s="4">
        <f t="shared" si="8"/>
        <v>0</v>
      </c>
      <c r="G71" s="4">
        <f t="shared" si="8"/>
        <v>0</v>
      </c>
      <c r="H71" s="4">
        <f t="shared" si="8"/>
        <v>0</v>
      </c>
      <c r="I71" s="4">
        <f t="shared" si="8"/>
        <v>0</v>
      </c>
      <c r="J71" s="4">
        <f t="shared" si="8"/>
        <v>0</v>
      </c>
      <c r="K71" s="4">
        <f t="shared" si="8"/>
        <v>0</v>
      </c>
      <c r="L71" s="4">
        <f t="shared" si="8"/>
        <v>0</v>
      </c>
    </row>
    <row r="72" spans="1:12" hidden="1" x14ac:dyDescent="0.25">
      <c r="A72" s="3">
        <v>5</v>
      </c>
      <c r="B72" s="4">
        <f t="shared" si="8"/>
        <v>0</v>
      </c>
      <c r="C72" s="4">
        <f t="shared" si="8"/>
        <v>0</v>
      </c>
      <c r="D72" s="4">
        <f t="shared" si="8"/>
        <v>0</v>
      </c>
      <c r="E72" s="4">
        <f t="shared" si="8"/>
        <v>0</v>
      </c>
      <c r="F72" s="4">
        <f t="shared" si="8"/>
        <v>0</v>
      </c>
      <c r="G72" s="4">
        <f t="shared" si="8"/>
        <v>0</v>
      </c>
      <c r="H72" s="4">
        <f t="shared" si="8"/>
        <v>0</v>
      </c>
      <c r="I72" s="4">
        <f t="shared" si="8"/>
        <v>0</v>
      </c>
      <c r="J72" s="4">
        <f t="shared" si="8"/>
        <v>0</v>
      </c>
      <c r="K72" s="4">
        <f t="shared" si="8"/>
        <v>0</v>
      </c>
      <c r="L72" s="4">
        <f t="shared" si="8"/>
        <v>0</v>
      </c>
    </row>
    <row r="73" spans="1:12" hidden="1" x14ac:dyDescent="0.25">
      <c r="A73" s="3">
        <v>6</v>
      </c>
      <c r="B73" s="4">
        <f t="shared" si="8"/>
        <v>0</v>
      </c>
      <c r="C73" s="4">
        <f t="shared" si="8"/>
        <v>0</v>
      </c>
      <c r="D73" s="4">
        <f t="shared" si="8"/>
        <v>0</v>
      </c>
      <c r="E73" s="4">
        <f t="shared" si="8"/>
        <v>0</v>
      </c>
      <c r="F73" s="4">
        <f t="shared" si="8"/>
        <v>0</v>
      </c>
      <c r="G73" s="4">
        <f t="shared" si="8"/>
        <v>0</v>
      </c>
      <c r="H73" s="4">
        <f t="shared" si="8"/>
        <v>0</v>
      </c>
      <c r="I73" s="4">
        <f t="shared" si="8"/>
        <v>0</v>
      </c>
      <c r="J73" s="4">
        <f t="shared" si="8"/>
        <v>0</v>
      </c>
      <c r="K73" s="4">
        <f t="shared" si="8"/>
        <v>0</v>
      </c>
      <c r="L73" s="4">
        <f t="shared" si="8"/>
        <v>0</v>
      </c>
    </row>
    <row r="74" spans="1:12" hidden="1" x14ac:dyDescent="0.25">
      <c r="A74" s="3">
        <v>7</v>
      </c>
      <c r="B74" s="4">
        <f t="shared" si="8"/>
        <v>0</v>
      </c>
      <c r="C74" s="4">
        <f t="shared" si="8"/>
        <v>0</v>
      </c>
      <c r="D74" s="4">
        <f t="shared" si="8"/>
        <v>0</v>
      </c>
      <c r="E74" s="4">
        <f t="shared" si="8"/>
        <v>0</v>
      </c>
      <c r="F74" s="4">
        <f t="shared" si="8"/>
        <v>0</v>
      </c>
      <c r="G74" s="4">
        <f t="shared" si="8"/>
        <v>0</v>
      </c>
      <c r="H74" s="4">
        <f t="shared" si="8"/>
        <v>0</v>
      </c>
      <c r="I74" s="4">
        <f t="shared" si="8"/>
        <v>0</v>
      </c>
      <c r="J74" s="4">
        <f t="shared" si="8"/>
        <v>0</v>
      </c>
      <c r="K74" s="4">
        <f t="shared" si="8"/>
        <v>0</v>
      </c>
      <c r="L74" s="4">
        <f t="shared" si="8"/>
        <v>0</v>
      </c>
    </row>
    <row r="75" spans="1:12" hidden="1" x14ac:dyDescent="0.25">
      <c r="A75" s="3">
        <v>8</v>
      </c>
      <c r="B75" s="4">
        <f t="shared" si="8"/>
        <v>0</v>
      </c>
      <c r="C75" s="4">
        <f t="shared" si="8"/>
        <v>0</v>
      </c>
      <c r="D75" s="4">
        <f t="shared" si="8"/>
        <v>0</v>
      </c>
      <c r="E75" s="4">
        <f t="shared" si="8"/>
        <v>0</v>
      </c>
      <c r="F75" s="4">
        <f t="shared" si="8"/>
        <v>0</v>
      </c>
      <c r="G75" s="4">
        <f t="shared" si="8"/>
        <v>0</v>
      </c>
      <c r="H75" s="4">
        <f t="shared" si="8"/>
        <v>0</v>
      </c>
      <c r="I75" s="4">
        <f t="shared" si="8"/>
        <v>0</v>
      </c>
      <c r="J75" s="4">
        <f t="shared" si="8"/>
        <v>0</v>
      </c>
      <c r="K75" s="4">
        <f t="shared" si="8"/>
        <v>0</v>
      </c>
      <c r="L75" s="4">
        <f t="shared" si="8"/>
        <v>0</v>
      </c>
    </row>
  </sheetData>
  <mergeCells count="13">
    <mergeCell ref="Y1:AF1"/>
    <mergeCell ref="AB3:AB10"/>
    <mergeCell ref="AC3:AC10"/>
    <mergeCell ref="AD3:AD10"/>
    <mergeCell ref="AE3:AE10"/>
    <mergeCell ref="AF3:AF10"/>
    <mergeCell ref="A11:L11"/>
    <mergeCell ref="A41:A43"/>
    <mergeCell ref="A1:B1"/>
    <mergeCell ref="C1:L1"/>
    <mergeCell ref="A2:E2"/>
    <mergeCell ref="F2:K2"/>
    <mergeCell ref="A3:L3"/>
  </mergeCells>
  <pageMargins left="0.25" right="0.25" top="0.75" bottom="0.75" header="0.3" footer="0.3"/>
  <pageSetup paperSize="9" scale="2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BE018-8094-4A25-9422-23FC8586FD19}">
  <sheetPr>
    <pageSetUpPr fitToPage="1"/>
  </sheetPr>
  <dimension ref="A1:AE75"/>
  <sheetViews>
    <sheetView tabSelected="1" zoomScale="80" zoomScaleNormal="80" workbookViewId="0">
      <selection activeCell="X17" sqref="X17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1.7109375" style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26.7109375" style="1" customWidth="1"/>
    <col min="28" max="28" width="16.42578125" style="1" bestFit="1" customWidth="1"/>
    <col min="29" max="29" width="17" style="1" bestFit="1" customWidth="1"/>
    <col min="30" max="30" width="17.7109375" style="1" bestFit="1" customWidth="1"/>
    <col min="31" max="31" width="17.42578125" style="1" bestFit="1" customWidth="1"/>
    <col min="32" max="16384" width="8.85546875" style="1"/>
  </cols>
  <sheetData>
    <row r="1" spans="1:31" ht="42.75" customHeight="1" thickBot="1" x14ac:dyDescent="0.3">
      <c r="A1" s="69" t="s">
        <v>49</v>
      </c>
      <c r="B1" s="70"/>
      <c r="C1" s="71" t="s">
        <v>21</v>
      </c>
      <c r="D1" s="72"/>
      <c r="E1" s="72"/>
      <c r="F1" s="72"/>
      <c r="G1" s="72"/>
      <c r="H1" s="72"/>
      <c r="I1" s="72"/>
      <c r="J1" s="72"/>
      <c r="K1" s="72"/>
      <c r="L1" s="73"/>
      <c r="Y1" s="83" t="s">
        <v>40</v>
      </c>
      <c r="Z1" s="84"/>
      <c r="AA1" s="84"/>
      <c r="AB1" s="84"/>
      <c r="AC1" s="84"/>
      <c r="AD1" s="84"/>
      <c r="AE1" s="84"/>
    </row>
    <row r="2" spans="1:31" ht="67.5" customHeight="1" thickBot="1" x14ac:dyDescent="0.3">
      <c r="A2" s="74" t="s">
        <v>22</v>
      </c>
      <c r="B2" s="75"/>
      <c r="C2" s="75"/>
      <c r="D2" s="75"/>
      <c r="E2" s="76"/>
      <c r="F2" s="74">
        <v>15</v>
      </c>
      <c r="G2" s="75"/>
      <c r="H2" s="75"/>
      <c r="I2" s="75"/>
      <c r="J2" s="75"/>
      <c r="K2" s="76"/>
      <c r="L2" s="23" t="s">
        <v>48</v>
      </c>
      <c r="M2" s="1" t="s">
        <v>1</v>
      </c>
      <c r="N2" s="1">
        <f xml:space="preserve"> (101.325 * ((1 - 2.557 *$F$2* 0.00001) ^ 5.2561))*1000</f>
        <v>101120.89777241502</v>
      </c>
      <c r="Y2" s="51" t="s">
        <v>35</v>
      </c>
      <c r="Z2" s="52" t="s">
        <v>34</v>
      </c>
      <c r="AA2" s="53" t="s">
        <v>43</v>
      </c>
      <c r="AB2" s="54" t="s">
        <v>44</v>
      </c>
      <c r="AC2" s="53" t="s">
        <v>45</v>
      </c>
      <c r="AD2" s="54" t="s">
        <v>46</v>
      </c>
      <c r="AE2" s="53" t="s">
        <v>47</v>
      </c>
    </row>
    <row r="3" spans="1:31" ht="15" customHeight="1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Y3" s="55">
        <f>B10/9.82</f>
        <v>2.7494908350305498</v>
      </c>
      <c r="Z3" s="55">
        <f>B38</f>
        <v>802.1960819269234</v>
      </c>
      <c r="AA3" s="85">
        <v>2420</v>
      </c>
      <c r="AB3" s="88">
        <v>0.49</v>
      </c>
      <c r="AC3" s="91">
        <v>102.7</v>
      </c>
      <c r="AD3" s="88">
        <v>40</v>
      </c>
      <c r="AE3" s="94">
        <v>210</v>
      </c>
    </row>
    <row r="4" spans="1:31" ht="18.75" x14ac:dyDescent="0.25">
      <c r="A4" s="24" t="s">
        <v>14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Y4" s="56">
        <f>C10/9.82</f>
        <v>4.0733197556008145</v>
      </c>
      <c r="Z4" s="56">
        <f>C38</f>
        <v>759.47896654410852</v>
      </c>
      <c r="AA4" s="86"/>
      <c r="AB4" s="89"/>
      <c r="AC4" s="92"/>
      <c r="AD4" s="89"/>
      <c r="AE4" s="95"/>
    </row>
    <row r="5" spans="1:31" ht="18.75" customHeight="1" x14ac:dyDescent="0.25">
      <c r="A5" s="25" t="s">
        <v>12</v>
      </c>
      <c r="B5" s="24" t="s">
        <v>15</v>
      </c>
      <c r="C5" s="24" t="s">
        <v>28</v>
      </c>
      <c r="D5" s="24" t="s">
        <v>29</v>
      </c>
      <c r="E5" s="24" t="s">
        <v>16</v>
      </c>
      <c r="F5" s="24" t="s">
        <v>30</v>
      </c>
      <c r="G5" s="24" t="s">
        <v>31</v>
      </c>
      <c r="H5" s="24" t="s">
        <v>32</v>
      </c>
      <c r="I5" s="24" t="s">
        <v>33</v>
      </c>
      <c r="J5" s="24" t="s">
        <v>26</v>
      </c>
      <c r="K5" s="24" t="s">
        <v>27</v>
      </c>
      <c r="L5" s="24" t="s">
        <v>33</v>
      </c>
      <c r="Y5" s="56">
        <f>D10/9.82</f>
        <v>8.146639511201629</v>
      </c>
      <c r="Z5" s="56">
        <f>D38</f>
        <v>710.12466358546692</v>
      </c>
      <c r="AA5" s="86"/>
      <c r="AB5" s="89"/>
      <c r="AC5" s="92"/>
      <c r="AD5" s="89"/>
      <c r="AE5" s="95"/>
    </row>
    <row r="6" spans="1:31" ht="18.75" x14ac:dyDescent="0.25">
      <c r="A6" s="25" t="s">
        <v>2</v>
      </c>
      <c r="B6" s="26">
        <v>27</v>
      </c>
      <c r="C6" s="26">
        <v>27</v>
      </c>
      <c r="D6" s="26">
        <v>27</v>
      </c>
      <c r="E6" s="26">
        <v>27</v>
      </c>
      <c r="F6" s="26">
        <v>27</v>
      </c>
      <c r="G6" s="26">
        <v>27</v>
      </c>
      <c r="H6" s="26">
        <v>27</v>
      </c>
      <c r="I6" s="26">
        <v>27</v>
      </c>
      <c r="J6" s="26">
        <v>27</v>
      </c>
      <c r="K6" s="26">
        <v>27</v>
      </c>
      <c r="L6" s="26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56">
        <f>E10/9.82</f>
        <v>12.219959266802444</v>
      </c>
      <c r="Z6" s="56">
        <f>E38</f>
        <v>628.8450549759865</v>
      </c>
      <c r="AA6" s="86"/>
      <c r="AB6" s="89"/>
      <c r="AC6" s="92"/>
      <c r="AD6" s="89"/>
      <c r="AE6" s="95"/>
    </row>
    <row r="7" spans="1:31" ht="18.75" x14ac:dyDescent="0.25">
      <c r="A7" s="25" t="s">
        <v>3</v>
      </c>
      <c r="B7" s="26">
        <v>25</v>
      </c>
      <c r="C7" s="26">
        <v>25</v>
      </c>
      <c r="D7" s="26">
        <v>25</v>
      </c>
      <c r="E7" s="26">
        <v>25</v>
      </c>
      <c r="F7" s="26">
        <v>25</v>
      </c>
      <c r="G7" s="26">
        <v>25</v>
      </c>
      <c r="H7" s="26">
        <v>25</v>
      </c>
      <c r="I7" s="26">
        <v>25</v>
      </c>
      <c r="J7" s="26">
        <v>25</v>
      </c>
      <c r="K7" s="26">
        <v>25</v>
      </c>
      <c r="L7" s="26">
        <v>25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56">
        <f>F10/9.82</f>
        <v>16.293279022403258</v>
      </c>
      <c r="Z7" s="56">
        <f>F38</f>
        <v>578.86304786531298</v>
      </c>
      <c r="AA7" s="86"/>
      <c r="AB7" s="89"/>
      <c r="AC7" s="92"/>
      <c r="AD7" s="89"/>
      <c r="AE7" s="95"/>
    </row>
    <row r="8" spans="1:31" ht="18.75" x14ac:dyDescent="0.25">
      <c r="A8" s="27" t="s">
        <v>4</v>
      </c>
      <c r="B8" s="28">
        <f>N8</f>
        <v>1.1733664315225993</v>
      </c>
      <c r="C8" s="28">
        <f>O8</f>
        <v>1.1733664315225993</v>
      </c>
      <c r="D8" s="28">
        <f>N8</f>
        <v>1.1733664315225993</v>
      </c>
      <c r="E8" s="28">
        <f>O8</f>
        <v>1.1733664315225993</v>
      </c>
      <c r="F8" s="28">
        <f>P8</f>
        <v>1.1733664315225993</v>
      </c>
      <c r="G8" s="28">
        <f t="shared" ref="G8:H8" si="0">P8</f>
        <v>1.1733664315225993</v>
      </c>
      <c r="H8" s="28">
        <f t="shared" si="0"/>
        <v>1.1733664315225993</v>
      </c>
      <c r="I8" s="28">
        <f>N8</f>
        <v>1.1733664315225993</v>
      </c>
      <c r="J8" s="28">
        <f>O8</f>
        <v>1.1733664315225993</v>
      </c>
      <c r="K8" s="28">
        <f>P8</f>
        <v>1.1733664315225993</v>
      </c>
      <c r="L8" s="2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56">
        <f>G10/9.82</f>
        <v>20.366598778004072</v>
      </c>
      <c r="Z8" s="56">
        <f>G38</f>
        <v>547.09002129368253</v>
      </c>
      <c r="AA8" s="86"/>
      <c r="AB8" s="89"/>
      <c r="AC8" s="92"/>
      <c r="AD8" s="89"/>
      <c r="AE8" s="95"/>
    </row>
    <row r="9" spans="1:31" ht="20.25" x14ac:dyDescent="0.25">
      <c r="A9" s="27" t="s">
        <v>38</v>
      </c>
      <c r="B9" s="28">
        <f t="shared" ref="B9:L9" si="1">B8*(B10+$N$2)/$N$2</f>
        <v>1.1736797287178282</v>
      </c>
      <c r="C9" s="28">
        <f t="shared" si="1"/>
        <v>1.1738305755155307</v>
      </c>
      <c r="D9" s="28">
        <f t="shared" si="1"/>
        <v>1.1742947195084623</v>
      </c>
      <c r="E9" s="28">
        <f t="shared" si="1"/>
        <v>1.1747588635013937</v>
      </c>
      <c r="F9" s="28">
        <f t="shared" si="1"/>
        <v>1.1752230074943253</v>
      </c>
      <c r="G9" s="28">
        <f t="shared" si="1"/>
        <v>1.1756871514872567</v>
      </c>
      <c r="H9" s="28">
        <f t="shared" si="1"/>
        <v>1.176151295480188</v>
      </c>
      <c r="I9" s="28">
        <f t="shared" si="1"/>
        <v>1.1766154394731196</v>
      </c>
      <c r="J9" s="28">
        <f t="shared" si="1"/>
        <v>1.177079583466051</v>
      </c>
      <c r="K9" s="28">
        <f t="shared" si="1"/>
        <v>1.1778918354536814</v>
      </c>
      <c r="L9" s="28">
        <f t="shared" si="1"/>
        <v>1.1733664315225993</v>
      </c>
      <c r="M9" s="2"/>
      <c r="Y9" s="56">
        <f>H10/9.82</f>
        <v>24.439918533604889</v>
      </c>
      <c r="Z9" s="56">
        <f>H38</f>
        <v>425.00776600222724</v>
      </c>
      <c r="AA9" s="86"/>
      <c r="AB9" s="89"/>
      <c r="AC9" s="92"/>
      <c r="AD9" s="89"/>
      <c r="AE9" s="95"/>
    </row>
    <row r="10" spans="1:31" ht="22.5" customHeight="1" x14ac:dyDescent="0.25">
      <c r="A10" s="25" t="s">
        <v>25</v>
      </c>
      <c r="B10" s="26">
        <v>27</v>
      </c>
      <c r="C10" s="26">
        <v>40</v>
      </c>
      <c r="D10" s="26">
        <v>80</v>
      </c>
      <c r="E10" s="26">
        <v>120</v>
      </c>
      <c r="F10" s="26">
        <v>160</v>
      </c>
      <c r="G10" s="26">
        <v>200</v>
      </c>
      <c r="H10" s="26">
        <v>240</v>
      </c>
      <c r="I10" s="26">
        <v>280</v>
      </c>
      <c r="J10" s="26">
        <v>320</v>
      </c>
      <c r="K10" s="26">
        <v>390</v>
      </c>
      <c r="L10" s="2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Y10" s="56">
        <f>I10/9.82</f>
        <v>28.513238289205702</v>
      </c>
      <c r="Z10" s="56">
        <f>I38</f>
        <v>315.81950095068322</v>
      </c>
      <c r="AA10" s="86"/>
      <c r="AB10" s="89"/>
      <c r="AC10" s="92"/>
      <c r="AD10" s="89"/>
      <c r="AE10" s="95"/>
    </row>
    <row r="11" spans="1:31" ht="18.75" x14ac:dyDescent="0.25">
      <c r="A11" s="67" t="s">
        <v>13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Y11" s="56">
        <f>J10/9.82</f>
        <v>32.586558044806516</v>
      </c>
      <c r="Z11" s="56">
        <f>J38</f>
        <v>245.09452482530148</v>
      </c>
      <c r="AA11" s="86"/>
      <c r="AB11" s="89"/>
      <c r="AC11" s="92"/>
      <c r="AD11" s="89"/>
      <c r="AE11" s="95"/>
    </row>
    <row r="12" spans="1:31" ht="23.1" customHeight="1" thickBot="1" x14ac:dyDescent="0.3">
      <c r="A12" s="25">
        <v>1</v>
      </c>
      <c r="B12" s="29">
        <v>17</v>
      </c>
      <c r="C12" s="29">
        <v>15</v>
      </c>
      <c r="D12" s="29">
        <v>13</v>
      </c>
      <c r="E12" s="29">
        <v>11</v>
      </c>
      <c r="F12" s="29">
        <v>9</v>
      </c>
      <c r="G12" s="29">
        <v>8</v>
      </c>
      <c r="H12" s="29">
        <v>3</v>
      </c>
      <c r="I12" s="29">
        <v>3</v>
      </c>
      <c r="J12" s="29">
        <v>2</v>
      </c>
      <c r="K12" s="29">
        <v>0</v>
      </c>
      <c r="L12" s="29"/>
      <c r="V12" s="6"/>
      <c r="W12" s="11"/>
      <c r="X12" s="12"/>
      <c r="Y12" s="57">
        <f>K10/9.82</f>
        <v>39.714867617107942</v>
      </c>
      <c r="Z12" s="57">
        <f>K38</f>
        <v>0</v>
      </c>
      <c r="AA12" s="87"/>
      <c r="AB12" s="90"/>
      <c r="AC12" s="93"/>
      <c r="AD12" s="90"/>
      <c r="AE12" s="96"/>
    </row>
    <row r="13" spans="1:31" ht="23.1" customHeight="1" x14ac:dyDescent="0.25">
      <c r="A13" s="25">
        <v>2</v>
      </c>
      <c r="B13" s="29">
        <v>22</v>
      </c>
      <c r="C13" s="29">
        <v>19</v>
      </c>
      <c r="D13" s="29">
        <v>17</v>
      </c>
      <c r="E13" s="29">
        <v>13</v>
      </c>
      <c r="F13" s="29">
        <v>11</v>
      </c>
      <c r="G13" s="29">
        <v>10</v>
      </c>
      <c r="H13" s="29">
        <v>4</v>
      </c>
      <c r="I13" s="29">
        <v>3</v>
      </c>
      <c r="J13" s="29">
        <v>2</v>
      </c>
      <c r="K13" s="29">
        <v>0</v>
      </c>
      <c r="L13" s="29"/>
      <c r="V13" s="6"/>
      <c r="W13" s="11"/>
      <c r="X13" s="12"/>
    </row>
    <row r="14" spans="1:31" ht="23.1" customHeight="1" x14ac:dyDescent="0.25">
      <c r="A14" s="25">
        <v>3</v>
      </c>
      <c r="B14" s="29">
        <v>24</v>
      </c>
      <c r="C14" s="29">
        <v>23</v>
      </c>
      <c r="D14" s="29">
        <v>19</v>
      </c>
      <c r="E14" s="29">
        <v>15</v>
      </c>
      <c r="F14" s="29">
        <v>12</v>
      </c>
      <c r="G14" s="29">
        <v>11</v>
      </c>
      <c r="H14" s="29">
        <v>4</v>
      </c>
      <c r="I14" s="29">
        <v>3</v>
      </c>
      <c r="J14" s="29">
        <v>2</v>
      </c>
      <c r="K14" s="29">
        <v>0</v>
      </c>
      <c r="L14" s="29"/>
      <c r="V14" s="6"/>
      <c r="W14" s="11"/>
      <c r="X14" s="12"/>
      <c r="Y14" s="1" t="s">
        <v>50</v>
      </c>
    </row>
    <row r="15" spans="1:31" ht="23.1" customHeight="1" x14ac:dyDescent="0.25">
      <c r="A15" s="25">
        <v>4</v>
      </c>
      <c r="B15" s="29">
        <v>25</v>
      </c>
      <c r="C15" s="29">
        <v>24</v>
      </c>
      <c r="D15" s="29">
        <v>19</v>
      </c>
      <c r="E15" s="29">
        <v>15</v>
      </c>
      <c r="F15" s="29">
        <v>12</v>
      </c>
      <c r="G15" s="29">
        <v>11</v>
      </c>
      <c r="H15" s="29">
        <v>5</v>
      </c>
      <c r="I15" s="29">
        <v>3</v>
      </c>
      <c r="J15" s="29">
        <v>1</v>
      </c>
      <c r="K15" s="29">
        <v>0</v>
      </c>
      <c r="L15" s="29"/>
      <c r="V15" s="6"/>
      <c r="W15" s="11"/>
      <c r="X15" s="12"/>
    </row>
    <row r="16" spans="1:31" ht="23.1" customHeight="1" x14ac:dyDescent="0.25">
      <c r="A16" s="25">
        <v>5</v>
      </c>
      <c r="B16" s="29">
        <v>16</v>
      </c>
      <c r="C16" s="29">
        <v>15</v>
      </c>
      <c r="D16" s="29">
        <v>13</v>
      </c>
      <c r="E16" s="29">
        <v>12</v>
      </c>
      <c r="F16" s="29">
        <v>10</v>
      </c>
      <c r="G16" s="29">
        <v>8</v>
      </c>
      <c r="H16" s="29">
        <v>6</v>
      </c>
      <c r="I16" s="29">
        <v>3</v>
      </c>
      <c r="J16" s="29">
        <v>1</v>
      </c>
      <c r="K16" s="29">
        <v>0</v>
      </c>
      <c r="L16" s="29"/>
      <c r="V16" s="6"/>
      <c r="W16" s="11"/>
      <c r="X16" s="12"/>
    </row>
    <row r="17" spans="1:24" ht="23.1" customHeight="1" x14ac:dyDescent="0.25">
      <c r="A17" s="25">
        <v>6</v>
      </c>
      <c r="B17" s="29">
        <v>15</v>
      </c>
      <c r="C17" s="29">
        <v>12</v>
      </c>
      <c r="D17" s="29">
        <v>12</v>
      </c>
      <c r="E17" s="29">
        <v>12</v>
      </c>
      <c r="F17" s="29">
        <v>9</v>
      </c>
      <c r="G17" s="29">
        <v>8</v>
      </c>
      <c r="H17" s="29">
        <v>7</v>
      </c>
      <c r="I17" s="29">
        <v>3</v>
      </c>
      <c r="J17" s="29">
        <v>2</v>
      </c>
      <c r="K17" s="29">
        <v>0</v>
      </c>
      <c r="L17" s="29"/>
      <c r="V17" s="6"/>
      <c r="W17" s="11"/>
      <c r="X17" s="12"/>
    </row>
    <row r="18" spans="1:24" ht="23.1" customHeight="1" x14ac:dyDescent="0.25">
      <c r="A18" s="25">
        <v>7</v>
      </c>
      <c r="B18" s="29">
        <v>14</v>
      </c>
      <c r="C18" s="29">
        <v>13</v>
      </c>
      <c r="D18" s="29">
        <v>12</v>
      </c>
      <c r="E18" s="29">
        <v>12</v>
      </c>
      <c r="F18" s="29">
        <v>11</v>
      </c>
      <c r="G18" s="29">
        <v>8</v>
      </c>
      <c r="H18" s="29">
        <v>6</v>
      </c>
      <c r="I18" s="29">
        <v>3</v>
      </c>
      <c r="J18" s="29">
        <v>2</v>
      </c>
      <c r="K18" s="29">
        <v>0</v>
      </c>
      <c r="L18" s="29"/>
      <c r="V18" s="6"/>
      <c r="W18" s="11"/>
      <c r="X18" s="12"/>
    </row>
    <row r="19" spans="1:24" ht="23.1" customHeight="1" x14ac:dyDescent="0.25">
      <c r="A19" s="25">
        <v>8</v>
      </c>
      <c r="B19" s="29">
        <v>11</v>
      </c>
      <c r="C19" s="29">
        <v>8</v>
      </c>
      <c r="D19" s="29">
        <v>9</v>
      </c>
      <c r="E19" s="29">
        <v>9</v>
      </c>
      <c r="F19" s="29">
        <v>7</v>
      </c>
      <c r="G19" s="29">
        <v>6</v>
      </c>
      <c r="H19" s="29">
        <v>4</v>
      </c>
      <c r="I19" s="29">
        <v>2</v>
      </c>
      <c r="J19" s="29">
        <v>1</v>
      </c>
      <c r="K19" s="29">
        <v>0</v>
      </c>
      <c r="L19" s="29"/>
      <c r="V19" s="6"/>
      <c r="W19" s="11"/>
      <c r="X19" s="12"/>
    </row>
    <row r="20" spans="1:24" ht="23.1" customHeight="1" x14ac:dyDescent="0.25">
      <c r="A20" s="25">
        <v>1</v>
      </c>
      <c r="B20" s="29">
        <v>22</v>
      </c>
      <c r="C20" s="29">
        <v>19</v>
      </c>
      <c r="D20" s="29">
        <v>16</v>
      </c>
      <c r="E20" s="29">
        <v>12</v>
      </c>
      <c r="F20" s="29">
        <v>10</v>
      </c>
      <c r="G20" s="29">
        <v>9</v>
      </c>
      <c r="H20" s="29">
        <v>4</v>
      </c>
      <c r="I20" s="29">
        <v>3</v>
      </c>
      <c r="J20" s="29">
        <v>1</v>
      </c>
      <c r="K20" s="29">
        <v>0</v>
      </c>
      <c r="L20" s="29"/>
      <c r="V20" s="6"/>
      <c r="W20" s="11"/>
      <c r="X20" s="12"/>
    </row>
    <row r="21" spans="1:24" ht="23.1" customHeight="1" x14ac:dyDescent="0.25">
      <c r="A21" s="25">
        <v>2</v>
      </c>
      <c r="B21" s="29">
        <v>24</v>
      </c>
      <c r="C21" s="29">
        <v>22</v>
      </c>
      <c r="D21" s="29">
        <v>18</v>
      </c>
      <c r="E21" s="29">
        <v>14</v>
      </c>
      <c r="F21" s="29">
        <v>11</v>
      </c>
      <c r="G21" s="29">
        <v>10</v>
      </c>
      <c r="H21" s="29">
        <v>6</v>
      </c>
      <c r="I21" s="29">
        <v>3</v>
      </c>
      <c r="J21" s="29">
        <v>2</v>
      </c>
      <c r="K21" s="29">
        <v>0</v>
      </c>
      <c r="L21" s="29"/>
      <c r="V21" s="6"/>
      <c r="W21" s="11"/>
      <c r="X21" s="12"/>
    </row>
    <row r="22" spans="1:24" ht="23.1" customHeight="1" x14ac:dyDescent="0.25">
      <c r="A22" s="25">
        <v>3</v>
      </c>
      <c r="B22" s="29">
        <v>26</v>
      </c>
      <c r="C22" s="29">
        <v>24</v>
      </c>
      <c r="D22" s="29">
        <v>19</v>
      </c>
      <c r="E22" s="29">
        <v>15</v>
      </c>
      <c r="F22" s="29">
        <v>12</v>
      </c>
      <c r="G22" s="29">
        <v>10</v>
      </c>
      <c r="H22" s="29">
        <v>6</v>
      </c>
      <c r="I22" s="29">
        <v>3</v>
      </c>
      <c r="J22" s="29">
        <v>2</v>
      </c>
      <c r="K22" s="29">
        <v>0</v>
      </c>
      <c r="L22" s="29"/>
      <c r="V22" s="6"/>
      <c r="W22" s="11"/>
      <c r="X22" s="12"/>
    </row>
    <row r="23" spans="1:24" ht="23.1" customHeight="1" x14ac:dyDescent="0.25">
      <c r="A23" s="25">
        <v>4</v>
      </c>
      <c r="B23" s="29">
        <v>25</v>
      </c>
      <c r="C23" s="29">
        <v>23</v>
      </c>
      <c r="D23" s="29">
        <v>19</v>
      </c>
      <c r="E23" s="29">
        <v>14</v>
      </c>
      <c r="F23" s="29">
        <v>12</v>
      </c>
      <c r="G23" s="29">
        <v>11</v>
      </c>
      <c r="H23" s="29">
        <v>7</v>
      </c>
      <c r="I23" s="29">
        <v>3</v>
      </c>
      <c r="J23" s="29">
        <v>2</v>
      </c>
      <c r="K23" s="29">
        <v>0</v>
      </c>
      <c r="L23" s="29"/>
      <c r="V23" s="6"/>
      <c r="W23" s="11"/>
      <c r="X23" s="12"/>
    </row>
    <row r="24" spans="1:24" ht="23.1" customHeight="1" x14ac:dyDescent="0.25">
      <c r="A24" s="25">
        <v>5</v>
      </c>
      <c r="B24" s="29">
        <v>19</v>
      </c>
      <c r="C24" s="29">
        <v>17</v>
      </c>
      <c r="D24" s="29">
        <v>16</v>
      </c>
      <c r="E24" s="29">
        <v>10</v>
      </c>
      <c r="F24" s="29">
        <v>9</v>
      </c>
      <c r="G24" s="29">
        <v>10</v>
      </c>
      <c r="H24" s="29">
        <v>6</v>
      </c>
      <c r="I24" s="29">
        <v>3</v>
      </c>
      <c r="J24" s="29">
        <v>2</v>
      </c>
      <c r="K24" s="29">
        <v>0</v>
      </c>
      <c r="L24" s="29"/>
      <c r="V24" s="6"/>
      <c r="W24" s="11"/>
      <c r="X24" s="12"/>
    </row>
    <row r="25" spans="1:24" ht="23.1" customHeight="1" x14ac:dyDescent="0.25">
      <c r="A25" s="25">
        <v>6</v>
      </c>
      <c r="B25" s="29">
        <v>14</v>
      </c>
      <c r="C25" s="29">
        <v>13</v>
      </c>
      <c r="D25" s="29">
        <v>11</v>
      </c>
      <c r="E25" s="29">
        <v>9</v>
      </c>
      <c r="F25" s="29">
        <v>8</v>
      </c>
      <c r="G25" s="29">
        <v>8</v>
      </c>
      <c r="H25" s="29">
        <v>6</v>
      </c>
      <c r="I25" s="29">
        <v>3</v>
      </c>
      <c r="J25" s="29">
        <v>2</v>
      </c>
      <c r="K25" s="29">
        <v>0</v>
      </c>
      <c r="L25" s="29"/>
      <c r="V25" s="6"/>
      <c r="W25" s="11"/>
      <c r="X25" s="12"/>
    </row>
    <row r="26" spans="1:24" ht="23.1" customHeight="1" x14ac:dyDescent="0.25">
      <c r="A26" s="25">
        <v>7</v>
      </c>
      <c r="B26" s="29">
        <v>12</v>
      </c>
      <c r="C26" s="29">
        <v>12</v>
      </c>
      <c r="D26" s="29">
        <v>10</v>
      </c>
      <c r="E26" s="29">
        <v>8</v>
      </c>
      <c r="F26" s="29">
        <v>7</v>
      </c>
      <c r="G26" s="29">
        <v>6</v>
      </c>
      <c r="H26" s="29">
        <v>6</v>
      </c>
      <c r="I26" s="29">
        <v>3</v>
      </c>
      <c r="J26" s="29">
        <v>2</v>
      </c>
      <c r="K26" s="29">
        <v>0</v>
      </c>
      <c r="L26" s="29"/>
      <c r="V26" s="6"/>
      <c r="W26" s="11"/>
      <c r="X26" s="12"/>
    </row>
    <row r="27" spans="1:24" ht="23.1" customHeight="1" x14ac:dyDescent="0.25">
      <c r="A27" s="25">
        <v>8</v>
      </c>
      <c r="B27" s="29">
        <v>9</v>
      </c>
      <c r="C27" s="29">
        <v>7</v>
      </c>
      <c r="D27" s="29">
        <v>7</v>
      </c>
      <c r="E27" s="29">
        <v>6</v>
      </c>
      <c r="F27" s="29">
        <v>5</v>
      </c>
      <c r="G27" s="29">
        <v>5</v>
      </c>
      <c r="H27" s="29">
        <v>4</v>
      </c>
      <c r="I27" s="29">
        <v>2</v>
      </c>
      <c r="J27" s="29">
        <v>2</v>
      </c>
      <c r="K27" s="29">
        <v>0</v>
      </c>
      <c r="L27" s="29"/>
      <c r="V27" s="6"/>
      <c r="W27" s="11"/>
      <c r="X27" s="12"/>
    </row>
    <row r="28" spans="1:24" ht="23.1" customHeight="1" x14ac:dyDescent="0.25">
      <c r="A28" s="25">
        <v>1</v>
      </c>
      <c r="B28" s="29">
        <v>16</v>
      </c>
      <c r="C28" s="29">
        <v>16</v>
      </c>
      <c r="D28" s="29">
        <v>12</v>
      </c>
      <c r="E28" s="29">
        <v>11</v>
      </c>
      <c r="F28" s="29">
        <v>9</v>
      </c>
      <c r="G28" s="29">
        <f>MEDIAN(G12,G20)</f>
        <v>8.5</v>
      </c>
      <c r="H28" s="29">
        <f>MEDIAN(H12,H20)</f>
        <v>3.5</v>
      </c>
      <c r="I28" s="29">
        <f>MEDIAN(I12,I20)</f>
        <v>3</v>
      </c>
      <c r="J28" s="29">
        <f>MEDIAN(J12,J20)</f>
        <v>1.5</v>
      </c>
      <c r="K28" s="29">
        <v>0</v>
      </c>
      <c r="L28" s="29"/>
      <c r="V28" s="6"/>
      <c r="W28" s="11"/>
      <c r="X28" s="13"/>
    </row>
    <row r="29" spans="1:24" ht="23.1" customHeight="1" x14ac:dyDescent="0.25">
      <c r="A29" s="25">
        <v>2</v>
      </c>
      <c r="B29" s="29">
        <v>18</v>
      </c>
      <c r="C29" s="29">
        <v>17</v>
      </c>
      <c r="D29" s="29">
        <v>14</v>
      </c>
      <c r="E29" s="29">
        <v>12</v>
      </c>
      <c r="F29" s="29">
        <v>10</v>
      </c>
      <c r="G29" s="29">
        <f t="shared" ref="G29:H35" si="3">MEDIAN(G13,G21)</f>
        <v>10</v>
      </c>
      <c r="H29" s="29">
        <f t="shared" si="3"/>
        <v>5</v>
      </c>
      <c r="I29" s="29">
        <f t="shared" ref="I29:J29" si="4">MEDIAN(I13,I21)</f>
        <v>3</v>
      </c>
      <c r="J29" s="29">
        <f t="shared" si="4"/>
        <v>2</v>
      </c>
      <c r="K29" s="29">
        <v>0</v>
      </c>
      <c r="L29" s="29"/>
      <c r="V29" s="6"/>
      <c r="W29" s="11"/>
      <c r="X29" s="13"/>
    </row>
    <row r="30" spans="1:24" ht="23.1" customHeight="1" x14ac:dyDescent="0.25">
      <c r="A30" s="25">
        <v>3</v>
      </c>
      <c r="B30" s="29">
        <v>18</v>
      </c>
      <c r="C30" s="29">
        <v>16</v>
      </c>
      <c r="D30" s="29">
        <v>14</v>
      </c>
      <c r="E30" s="29">
        <v>12</v>
      </c>
      <c r="F30" s="29">
        <v>10</v>
      </c>
      <c r="G30" s="29">
        <f t="shared" si="3"/>
        <v>10.5</v>
      </c>
      <c r="H30" s="29">
        <f t="shared" si="3"/>
        <v>5</v>
      </c>
      <c r="I30" s="29">
        <f t="shared" ref="I30:J30" si="5">MEDIAN(I14,I22)</f>
        <v>3</v>
      </c>
      <c r="J30" s="29">
        <f t="shared" si="5"/>
        <v>2</v>
      </c>
      <c r="K30" s="29">
        <v>0</v>
      </c>
      <c r="L30" s="29"/>
      <c r="V30" s="6"/>
      <c r="W30" s="11"/>
      <c r="X30" s="13"/>
    </row>
    <row r="31" spans="1:24" ht="23.1" customHeight="1" x14ac:dyDescent="0.25">
      <c r="A31" s="25">
        <v>4</v>
      </c>
      <c r="B31" s="29">
        <v>19</v>
      </c>
      <c r="C31" s="29">
        <v>15</v>
      </c>
      <c r="D31" s="29">
        <v>15</v>
      </c>
      <c r="E31" s="29">
        <v>11</v>
      </c>
      <c r="F31" s="29">
        <v>9</v>
      </c>
      <c r="G31" s="29">
        <f t="shared" si="3"/>
        <v>11</v>
      </c>
      <c r="H31" s="29">
        <f t="shared" si="3"/>
        <v>6</v>
      </c>
      <c r="I31" s="29">
        <f t="shared" ref="I31:J31" si="6">MEDIAN(I15,I23)</f>
        <v>3</v>
      </c>
      <c r="J31" s="29">
        <f t="shared" si="6"/>
        <v>1.5</v>
      </c>
      <c r="K31" s="29">
        <v>0</v>
      </c>
      <c r="L31" s="29"/>
      <c r="V31" s="6"/>
      <c r="W31" s="11"/>
      <c r="X31" s="13"/>
    </row>
    <row r="32" spans="1:24" ht="23.1" customHeight="1" x14ac:dyDescent="0.25">
      <c r="A32" s="25">
        <v>5</v>
      </c>
      <c r="B32" s="29">
        <v>25</v>
      </c>
      <c r="C32" s="29">
        <v>22</v>
      </c>
      <c r="D32" s="29">
        <v>20</v>
      </c>
      <c r="E32" s="29">
        <v>11</v>
      </c>
      <c r="F32" s="29">
        <v>11</v>
      </c>
      <c r="G32" s="29">
        <f t="shared" si="3"/>
        <v>9</v>
      </c>
      <c r="H32" s="29">
        <f t="shared" si="3"/>
        <v>6</v>
      </c>
      <c r="I32" s="29">
        <f t="shared" ref="I32:J32" si="7">MEDIAN(I16,I24)</f>
        <v>3</v>
      </c>
      <c r="J32" s="29">
        <f t="shared" si="7"/>
        <v>1.5</v>
      </c>
      <c r="K32" s="29">
        <v>0</v>
      </c>
      <c r="L32" s="29"/>
      <c r="V32" s="6"/>
      <c r="W32" s="11"/>
      <c r="X32" s="13"/>
    </row>
    <row r="33" spans="1:25" ht="23.1" customHeight="1" x14ac:dyDescent="0.25">
      <c r="A33" s="25">
        <v>6</v>
      </c>
      <c r="B33" s="29">
        <v>25</v>
      </c>
      <c r="C33" s="29">
        <v>22</v>
      </c>
      <c r="D33" s="29">
        <v>20</v>
      </c>
      <c r="E33" s="29">
        <v>12</v>
      </c>
      <c r="F33" s="29">
        <v>12</v>
      </c>
      <c r="G33" s="29">
        <f t="shared" si="3"/>
        <v>8</v>
      </c>
      <c r="H33" s="29">
        <f t="shared" si="3"/>
        <v>6.5</v>
      </c>
      <c r="I33" s="29">
        <f t="shared" ref="I33:J33" si="8">MEDIAN(I17,I25)</f>
        <v>3</v>
      </c>
      <c r="J33" s="29">
        <f t="shared" si="8"/>
        <v>2</v>
      </c>
      <c r="K33" s="29">
        <v>0</v>
      </c>
      <c r="L33" s="29"/>
      <c r="V33" s="6"/>
      <c r="W33" s="11"/>
      <c r="X33" s="13"/>
    </row>
    <row r="34" spans="1:25" ht="23.1" customHeight="1" x14ac:dyDescent="0.25">
      <c r="A34" s="25">
        <v>7</v>
      </c>
      <c r="B34" s="29">
        <v>22</v>
      </c>
      <c r="C34" s="29">
        <v>21</v>
      </c>
      <c r="D34" s="29">
        <v>18</v>
      </c>
      <c r="E34" s="29">
        <v>11</v>
      </c>
      <c r="F34" s="29">
        <v>10</v>
      </c>
      <c r="G34" s="29">
        <f t="shared" si="3"/>
        <v>7</v>
      </c>
      <c r="H34" s="29">
        <f t="shared" si="3"/>
        <v>6</v>
      </c>
      <c r="I34" s="29">
        <f t="shared" ref="I34:J34" si="9">MEDIAN(I18,I26)</f>
        <v>3</v>
      </c>
      <c r="J34" s="29">
        <f t="shared" si="9"/>
        <v>2</v>
      </c>
      <c r="K34" s="29">
        <v>0</v>
      </c>
      <c r="L34" s="29"/>
      <c r="V34" s="6"/>
      <c r="W34" s="11"/>
      <c r="X34" s="13"/>
    </row>
    <row r="35" spans="1:25" ht="23.1" customHeight="1" x14ac:dyDescent="0.25">
      <c r="A35" s="25">
        <v>8</v>
      </c>
      <c r="B35" s="29">
        <v>13</v>
      </c>
      <c r="C35" s="29">
        <v>11</v>
      </c>
      <c r="D35" s="29">
        <v>10</v>
      </c>
      <c r="E35" s="29">
        <v>8</v>
      </c>
      <c r="F35" s="29">
        <v>7</v>
      </c>
      <c r="G35" s="29">
        <f t="shared" si="3"/>
        <v>5.5</v>
      </c>
      <c r="H35" s="29">
        <f t="shared" si="3"/>
        <v>4</v>
      </c>
      <c r="I35" s="29">
        <f t="shared" ref="I35:J35" si="10">MEDIAN(I19,I27)</f>
        <v>2</v>
      </c>
      <c r="J35" s="29">
        <f t="shared" si="10"/>
        <v>1.5</v>
      </c>
      <c r="K35" s="29">
        <v>0</v>
      </c>
      <c r="L35" s="29"/>
      <c r="V35" s="6"/>
      <c r="W35" s="11"/>
      <c r="X35" s="13"/>
    </row>
    <row r="36" spans="1:25" ht="18.75" x14ac:dyDescent="0.25">
      <c r="A36" s="25" t="s">
        <v>7</v>
      </c>
      <c r="B36" s="29">
        <f>POWER(((SUM(B52:B75))/24),2)</f>
        <v>18.43163294631573</v>
      </c>
      <c r="C36" s="29">
        <f>POWER(((SUM(C52:C75))/24),2)</f>
        <v>16.523043859644488</v>
      </c>
      <c r="D36" s="29">
        <f t="shared" ref="D36:K36" si="11">POWER(((SUM(D52:D75))/24),2)</f>
        <v>14.45105112717815</v>
      </c>
      <c r="E36" s="29">
        <f t="shared" si="11"/>
        <v>11.336765598767533</v>
      </c>
      <c r="F36" s="29">
        <f t="shared" si="11"/>
        <v>9.6100373481625603</v>
      </c>
      <c r="G36" s="29">
        <f t="shared" si="11"/>
        <v>8.5874158728746313</v>
      </c>
      <c r="H36" s="29">
        <f t="shared" si="11"/>
        <v>5.1845379690899955</v>
      </c>
      <c r="I36" s="29">
        <f t="shared" si="11"/>
        <v>2.8639508812338188</v>
      </c>
      <c r="J36" s="29">
        <f t="shared" si="11"/>
        <v>1.7255445750644163</v>
      </c>
      <c r="K36" s="29">
        <f t="shared" si="11"/>
        <v>0</v>
      </c>
      <c r="L36" s="29">
        <f>POWER(((SUM(L52:L75))/24),2)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25" t="s">
        <v>8</v>
      </c>
      <c r="B37" s="29">
        <f t="shared" ref="B37:L37" si="12">SQRT(2*B36/B9)</f>
        <v>5.6043093865439557</v>
      </c>
      <c r="C37" s="29">
        <f t="shared" si="12"/>
        <v>5.3058786959689819</v>
      </c>
      <c r="D37" s="29">
        <f t="shared" si="12"/>
        <v>4.9610792266508978</v>
      </c>
      <c r="E37" s="29">
        <f t="shared" si="12"/>
        <v>4.3932429036778995</v>
      </c>
      <c r="F37" s="29">
        <f t="shared" si="12"/>
        <v>4.0440581620424112</v>
      </c>
      <c r="G37" s="29">
        <f t="shared" si="12"/>
        <v>3.8220851618420424</v>
      </c>
      <c r="H37" s="29">
        <f t="shared" si="12"/>
        <v>2.9691930265215856</v>
      </c>
      <c r="I37" s="29">
        <f t="shared" si="12"/>
        <v>2.2063810002412563</v>
      </c>
      <c r="J37" s="29">
        <f t="shared" si="12"/>
        <v>1.7122815443943982</v>
      </c>
      <c r="K37" s="29">
        <f t="shared" si="12"/>
        <v>0</v>
      </c>
      <c r="L37" s="29">
        <f t="shared" si="12"/>
        <v>0</v>
      </c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20.25" x14ac:dyDescent="0.25">
      <c r="A38" s="25" t="s">
        <v>39</v>
      </c>
      <c r="B38" s="30">
        <f>B37*(B50^2)*3.1416*3600/4</f>
        <v>802.1960819269234</v>
      </c>
      <c r="C38" s="31">
        <f>C37*(C50^2)*3.1416*3600/4</f>
        <v>759.47896654410852</v>
      </c>
      <c r="D38" s="31">
        <f t="shared" ref="D38:L38" si="13">D37*(D50^2)*3.1416*3600/4</f>
        <v>710.12466358546692</v>
      </c>
      <c r="E38" s="31">
        <f t="shared" si="13"/>
        <v>628.8450549759865</v>
      </c>
      <c r="F38" s="31">
        <f t="shared" si="13"/>
        <v>578.86304786531298</v>
      </c>
      <c r="G38" s="31">
        <f t="shared" si="13"/>
        <v>547.09002129368253</v>
      </c>
      <c r="H38" s="31">
        <f t="shared" si="13"/>
        <v>425.00776600222724</v>
      </c>
      <c r="I38" s="31">
        <f t="shared" si="13"/>
        <v>315.81950095068322</v>
      </c>
      <c r="J38" s="31">
        <f t="shared" si="13"/>
        <v>245.09452482530148</v>
      </c>
      <c r="K38" s="31">
        <f t="shared" si="13"/>
        <v>0</v>
      </c>
      <c r="L38" s="31">
        <f t="shared" si="13"/>
        <v>0</v>
      </c>
      <c r="W38" s="11"/>
      <c r="X38" s="13"/>
    </row>
    <row r="39" spans="1:25" ht="18.75" x14ac:dyDescent="0.25">
      <c r="A39" s="25" t="s">
        <v>17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9">
        <v>34</v>
      </c>
      <c r="N39" s="9">
        <v>34</v>
      </c>
      <c r="O39" s="9">
        <v>34</v>
      </c>
      <c r="P39" s="9">
        <v>34</v>
      </c>
      <c r="Q39" s="9">
        <v>34</v>
      </c>
      <c r="R39" s="9">
        <v>34</v>
      </c>
      <c r="S39" s="9">
        <v>34</v>
      </c>
      <c r="T39" s="9">
        <v>34</v>
      </c>
      <c r="U39" s="9">
        <v>34</v>
      </c>
      <c r="Y39" s="11"/>
    </row>
    <row r="40" spans="1:25" ht="18.75" x14ac:dyDescent="0.25">
      <c r="A40" s="25" t="s">
        <v>9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9">
        <v>990</v>
      </c>
      <c r="N40" s="9">
        <v>990</v>
      </c>
      <c r="O40" s="9">
        <v>990</v>
      </c>
      <c r="P40" s="9">
        <v>990</v>
      </c>
      <c r="Q40" s="9">
        <v>990</v>
      </c>
      <c r="R40" s="9">
        <v>990</v>
      </c>
      <c r="S40" s="9">
        <v>990</v>
      </c>
      <c r="T40" s="9">
        <v>990</v>
      </c>
      <c r="U40" s="9">
        <v>990</v>
      </c>
      <c r="Y40" s="11"/>
    </row>
    <row r="41" spans="1:25" ht="18.75" x14ac:dyDescent="0.25">
      <c r="A41" s="68" t="s">
        <v>10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Y41" s="11"/>
    </row>
    <row r="42" spans="1:25" ht="18.75" x14ac:dyDescent="0.25">
      <c r="A42" s="68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Y42" s="11"/>
    </row>
    <row r="43" spans="1:25" ht="18.75" x14ac:dyDescent="0.25">
      <c r="A43" s="6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Y43" s="11"/>
    </row>
    <row r="44" spans="1:25" ht="18.75" x14ac:dyDescent="0.25">
      <c r="A44" s="25" t="s">
        <v>11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Y44" s="11"/>
    </row>
    <row r="45" spans="1:25" ht="37.5" x14ac:dyDescent="0.25">
      <c r="A45" s="25" t="s">
        <v>19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Y45" s="11"/>
    </row>
    <row r="46" spans="1:25" ht="18.75" x14ac:dyDescent="0.25">
      <c r="A46" s="25" t="s">
        <v>20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Y46" s="11"/>
    </row>
    <row r="47" spans="1:25" ht="42.75" customHeight="1" x14ac:dyDescent="0.25">
      <c r="A47" s="25" t="s">
        <v>36</v>
      </c>
      <c r="B47" s="32"/>
      <c r="C47" s="32"/>
      <c r="D47" s="32"/>
      <c r="E47" s="32"/>
      <c r="F47" s="32"/>
      <c r="G47" s="32"/>
      <c r="H47" s="32"/>
      <c r="I47" s="30"/>
      <c r="J47" s="30"/>
      <c r="K47" s="29"/>
      <c r="L47" s="29"/>
    </row>
    <row r="48" spans="1:25" ht="18.75" x14ac:dyDescent="0.25">
      <c r="A48" s="25" t="s">
        <v>18</v>
      </c>
      <c r="B48" s="31"/>
      <c r="C48" s="31"/>
      <c r="D48" s="31"/>
      <c r="E48" s="31"/>
      <c r="F48" s="31"/>
      <c r="G48" s="31"/>
      <c r="H48" s="31"/>
      <c r="I48" s="31"/>
      <c r="J48" s="31"/>
      <c r="K48" s="29"/>
      <c r="L48" s="31"/>
    </row>
    <row r="49" spans="1:21" ht="18.75" x14ac:dyDescent="0.25">
      <c r="A49" s="25" t="s">
        <v>24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1:21" ht="18.75" x14ac:dyDescent="0.25">
      <c r="A50" s="25" t="s">
        <v>23</v>
      </c>
      <c r="B50" s="29">
        <v>0.22500000000000001</v>
      </c>
      <c r="C50" s="29">
        <v>0.22500000000000001</v>
      </c>
      <c r="D50" s="29">
        <v>0.22500000000000001</v>
      </c>
      <c r="E50" s="29">
        <v>0.22500000000000001</v>
      </c>
      <c r="F50" s="29">
        <v>0.22500000000000001</v>
      </c>
      <c r="G50" s="29">
        <v>0.22500000000000001</v>
      </c>
      <c r="H50" s="29">
        <v>0.22500000000000001</v>
      </c>
      <c r="I50" s="29">
        <v>0.22500000000000001</v>
      </c>
      <c r="J50" s="29">
        <v>0.22500000000000001</v>
      </c>
      <c r="K50" s="29">
        <v>0.22500000000000001</v>
      </c>
      <c r="L50" s="29">
        <v>0.22500000000000001</v>
      </c>
      <c r="M50" s="8">
        <v>0.22500000000000001</v>
      </c>
      <c r="N50" s="8">
        <v>0.22500000000000001</v>
      </c>
      <c r="O50" s="8">
        <v>0.22500000000000001</v>
      </c>
      <c r="P50" s="8">
        <v>0.22500000000000001</v>
      </c>
      <c r="Q50" s="8">
        <v>0.22500000000000001</v>
      </c>
      <c r="R50" s="8">
        <v>0.22500000000000001</v>
      </c>
      <c r="S50" s="8">
        <v>0.22500000000000001</v>
      </c>
      <c r="T50" s="8">
        <v>0.22500000000000001</v>
      </c>
      <c r="U50" s="8">
        <v>0.22500000000000001</v>
      </c>
    </row>
    <row r="52" spans="1:21" hidden="1" x14ac:dyDescent="0.25">
      <c r="A52" s="3">
        <v>1</v>
      </c>
      <c r="B52" s="4">
        <f>SQRT(B12)</f>
        <v>4.1231056256176606</v>
      </c>
      <c r="C52" s="4">
        <f>SQRT(C12)</f>
        <v>3.872983346207417</v>
      </c>
      <c r="D52" s="4">
        <f t="shared" ref="D52:L67" si="14">SQRT(D12)</f>
        <v>3.6055512754639891</v>
      </c>
      <c r="E52" s="4">
        <f t="shared" si="14"/>
        <v>3.3166247903553998</v>
      </c>
      <c r="F52" s="4">
        <f t="shared" si="14"/>
        <v>3</v>
      </c>
      <c r="G52" s="4">
        <f t="shared" si="14"/>
        <v>2.8284271247461903</v>
      </c>
      <c r="H52" s="4">
        <f t="shared" si="14"/>
        <v>1.7320508075688772</v>
      </c>
      <c r="I52" s="4">
        <f t="shared" si="14"/>
        <v>1.7320508075688772</v>
      </c>
      <c r="J52" s="4">
        <f t="shared" si="14"/>
        <v>1.4142135623730951</v>
      </c>
      <c r="K52" s="4">
        <f t="shared" si="14"/>
        <v>0</v>
      </c>
      <c r="L52" s="4">
        <f t="shared" si="14"/>
        <v>0</v>
      </c>
    </row>
    <row r="53" spans="1:21" hidden="1" x14ac:dyDescent="0.25">
      <c r="A53" s="3">
        <v>2</v>
      </c>
      <c r="B53" s="4">
        <f t="shared" ref="B53:L68" si="15">SQRT(B13)</f>
        <v>4.6904157598234297</v>
      </c>
      <c r="C53" s="4">
        <f t="shared" si="15"/>
        <v>4.358898943540674</v>
      </c>
      <c r="D53" s="4">
        <f t="shared" si="15"/>
        <v>4.1231056256176606</v>
      </c>
      <c r="E53" s="4">
        <f t="shared" si="15"/>
        <v>3.6055512754639891</v>
      </c>
      <c r="F53" s="4">
        <f t="shared" si="14"/>
        <v>3.3166247903553998</v>
      </c>
      <c r="G53" s="4">
        <f t="shared" si="14"/>
        <v>3.1622776601683795</v>
      </c>
      <c r="H53" s="4">
        <f t="shared" si="14"/>
        <v>2</v>
      </c>
      <c r="I53" s="4">
        <f t="shared" si="14"/>
        <v>1.7320508075688772</v>
      </c>
      <c r="J53" s="4">
        <f t="shared" si="14"/>
        <v>1.4142135623730951</v>
      </c>
      <c r="K53" s="4">
        <f t="shared" si="15"/>
        <v>0</v>
      </c>
      <c r="L53" s="4">
        <f t="shared" si="15"/>
        <v>0</v>
      </c>
    </row>
    <row r="54" spans="1:21" hidden="1" x14ac:dyDescent="0.25">
      <c r="A54" s="3">
        <v>3</v>
      </c>
      <c r="B54" s="4">
        <f t="shared" si="15"/>
        <v>4.8989794855663558</v>
      </c>
      <c r="C54" s="4">
        <f t="shared" si="15"/>
        <v>4.7958315233127191</v>
      </c>
      <c r="D54" s="4">
        <f t="shared" si="15"/>
        <v>4.358898943540674</v>
      </c>
      <c r="E54" s="4">
        <f t="shared" si="15"/>
        <v>3.872983346207417</v>
      </c>
      <c r="F54" s="4">
        <f t="shared" si="14"/>
        <v>3.4641016151377544</v>
      </c>
      <c r="G54" s="4">
        <f t="shared" si="14"/>
        <v>3.3166247903553998</v>
      </c>
      <c r="H54" s="4">
        <f t="shared" si="14"/>
        <v>2</v>
      </c>
      <c r="I54" s="4">
        <f t="shared" si="14"/>
        <v>1.7320508075688772</v>
      </c>
      <c r="J54" s="4">
        <f t="shared" si="14"/>
        <v>1.4142135623730951</v>
      </c>
      <c r="K54" s="4">
        <f t="shared" si="15"/>
        <v>0</v>
      </c>
      <c r="L54" s="4">
        <f t="shared" si="15"/>
        <v>0</v>
      </c>
    </row>
    <row r="55" spans="1:21" hidden="1" x14ac:dyDescent="0.25">
      <c r="A55" s="3">
        <v>4</v>
      </c>
      <c r="B55" s="4">
        <f t="shared" si="15"/>
        <v>5</v>
      </c>
      <c r="C55" s="4">
        <f t="shared" si="15"/>
        <v>4.8989794855663558</v>
      </c>
      <c r="D55" s="4">
        <f t="shared" si="15"/>
        <v>4.358898943540674</v>
      </c>
      <c r="E55" s="4">
        <f t="shared" si="15"/>
        <v>3.872983346207417</v>
      </c>
      <c r="F55" s="4">
        <f t="shared" si="14"/>
        <v>3.4641016151377544</v>
      </c>
      <c r="G55" s="4">
        <f t="shared" si="14"/>
        <v>3.3166247903553998</v>
      </c>
      <c r="H55" s="4">
        <f t="shared" si="14"/>
        <v>2.2360679774997898</v>
      </c>
      <c r="I55" s="4">
        <f t="shared" si="14"/>
        <v>1.7320508075688772</v>
      </c>
      <c r="J55" s="4">
        <f t="shared" si="14"/>
        <v>1</v>
      </c>
      <c r="K55" s="4">
        <f t="shared" si="15"/>
        <v>0</v>
      </c>
      <c r="L55" s="4">
        <f t="shared" si="15"/>
        <v>0</v>
      </c>
    </row>
    <row r="56" spans="1:21" hidden="1" x14ac:dyDescent="0.25">
      <c r="A56" s="3">
        <v>5</v>
      </c>
      <c r="B56" s="4">
        <f t="shared" si="15"/>
        <v>4</v>
      </c>
      <c r="C56" s="4">
        <f t="shared" si="15"/>
        <v>3.872983346207417</v>
      </c>
      <c r="D56" s="4">
        <f t="shared" si="15"/>
        <v>3.6055512754639891</v>
      </c>
      <c r="E56" s="4">
        <f t="shared" si="15"/>
        <v>3.4641016151377544</v>
      </c>
      <c r="F56" s="4">
        <f t="shared" si="14"/>
        <v>3.1622776601683795</v>
      </c>
      <c r="G56" s="4">
        <f t="shared" si="14"/>
        <v>2.8284271247461903</v>
      </c>
      <c r="H56" s="4">
        <f t="shared" si="14"/>
        <v>2.4494897427831779</v>
      </c>
      <c r="I56" s="4">
        <f t="shared" si="14"/>
        <v>1.7320508075688772</v>
      </c>
      <c r="J56" s="4">
        <f t="shared" si="14"/>
        <v>1</v>
      </c>
      <c r="K56" s="4">
        <f t="shared" si="15"/>
        <v>0</v>
      </c>
      <c r="L56" s="4">
        <f t="shared" si="15"/>
        <v>0</v>
      </c>
    </row>
    <row r="57" spans="1:21" hidden="1" x14ac:dyDescent="0.25">
      <c r="A57" s="3">
        <v>6</v>
      </c>
      <c r="B57" s="4">
        <f t="shared" si="15"/>
        <v>3.872983346207417</v>
      </c>
      <c r="C57" s="4">
        <f t="shared" si="15"/>
        <v>3.4641016151377544</v>
      </c>
      <c r="D57" s="4">
        <f t="shared" si="15"/>
        <v>3.4641016151377544</v>
      </c>
      <c r="E57" s="4">
        <f t="shared" si="15"/>
        <v>3.4641016151377544</v>
      </c>
      <c r="F57" s="4">
        <f t="shared" si="14"/>
        <v>3</v>
      </c>
      <c r="G57" s="4">
        <f t="shared" si="14"/>
        <v>2.8284271247461903</v>
      </c>
      <c r="H57" s="4">
        <f t="shared" si="14"/>
        <v>2.6457513110645907</v>
      </c>
      <c r="I57" s="4">
        <f t="shared" si="14"/>
        <v>1.7320508075688772</v>
      </c>
      <c r="J57" s="4">
        <f t="shared" si="14"/>
        <v>1.4142135623730951</v>
      </c>
      <c r="K57" s="4">
        <f t="shared" si="15"/>
        <v>0</v>
      </c>
      <c r="L57" s="4">
        <f t="shared" si="15"/>
        <v>0</v>
      </c>
    </row>
    <row r="58" spans="1:21" hidden="1" x14ac:dyDescent="0.25">
      <c r="A58" s="3">
        <v>7</v>
      </c>
      <c r="B58" s="4">
        <f t="shared" si="15"/>
        <v>3.7416573867739413</v>
      </c>
      <c r="C58" s="4">
        <f t="shared" si="15"/>
        <v>3.6055512754639891</v>
      </c>
      <c r="D58" s="4">
        <f t="shared" si="15"/>
        <v>3.4641016151377544</v>
      </c>
      <c r="E58" s="4">
        <f t="shared" si="15"/>
        <v>3.4641016151377544</v>
      </c>
      <c r="F58" s="4">
        <f t="shared" si="14"/>
        <v>3.3166247903553998</v>
      </c>
      <c r="G58" s="4">
        <f t="shared" si="14"/>
        <v>2.8284271247461903</v>
      </c>
      <c r="H58" s="4">
        <f t="shared" si="14"/>
        <v>2.4494897427831779</v>
      </c>
      <c r="I58" s="4">
        <f t="shared" si="14"/>
        <v>1.7320508075688772</v>
      </c>
      <c r="J58" s="4">
        <f t="shared" si="14"/>
        <v>1.4142135623730951</v>
      </c>
      <c r="K58" s="4">
        <f t="shared" si="15"/>
        <v>0</v>
      </c>
      <c r="L58" s="4">
        <f t="shared" si="15"/>
        <v>0</v>
      </c>
    </row>
    <row r="59" spans="1:21" hidden="1" x14ac:dyDescent="0.25">
      <c r="A59" s="3">
        <v>8</v>
      </c>
      <c r="B59" s="4">
        <f t="shared" si="15"/>
        <v>3.3166247903553998</v>
      </c>
      <c r="C59" s="4">
        <f t="shared" si="15"/>
        <v>2.8284271247461903</v>
      </c>
      <c r="D59" s="4">
        <f t="shared" si="15"/>
        <v>3</v>
      </c>
      <c r="E59" s="4">
        <f t="shared" si="15"/>
        <v>3</v>
      </c>
      <c r="F59" s="4">
        <f t="shared" si="14"/>
        <v>2.6457513110645907</v>
      </c>
      <c r="G59" s="4">
        <f t="shared" si="14"/>
        <v>2.4494897427831779</v>
      </c>
      <c r="H59" s="4">
        <f t="shared" si="14"/>
        <v>2</v>
      </c>
      <c r="I59" s="4">
        <f t="shared" si="14"/>
        <v>1.4142135623730951</v>
      </c>
      <c r="J59" s="4">
        <f t="shared" si="14"/>
        <v>1</v>
      </c>
      <c r="K59" s="4">
        <f t="shared" si="15"/>
        <v>0</v>
      </c>
      <c r="L59" s="4">
        <f t="shared" si="15"/>
        <v>0</v>
      </c>
    </row>
    <row r="60" spans="1:21" hidden="1" x14ac:dyDescent="0.25">
      <c r="A60" s="3">
        <v>1</v>
      </c>
      <c r="B60" s="4">
        <f t="shared" si="15"/>
        <v>4.6904157598234297</v>
      </c>
      <c r="C60" s="4">
        <f t="shared" si="15"/>
        <v>4.358898943540674</v>
      </c>
      <c r="D60" s="4">
        <f t="shared" si="15"/>
        <v>4</v>
      </c>
      <c r="E60" s="4">
        <f t="shared" si="15"/>
        <v>3.4641016151377544</v>
      </c>
      <c r="F60" s="4">
        <f t="shared" si="14"/>
        <v>3.1622776601683795</v>
      </c>
      <c r="G60" s="4">
        <f t="shared" si="14"/>
        <v>3</v>
      </c>
      <c r="H60" s="4">
        <f t="shared" si="14"/>
        <v>2</v>
      </c>
      <c r="I60" s="4">
        <f t="shared" si="14"/>
        <v>1.7320508075688772</v>
      </c>
      <c r="J60" s="4">
        <f t="shared" si="14"/>
        <v>1</v>
      </c>
      <c r="K60" s="4">
        <f t="shared" si="15"/>
        <v>0</v>
      </c>
      <c r="L60" s="4">
        <f t="shared" si="15"/>
        <v>0</v>
      </c>
    </row>
    <row r="61" spans="1:21" hidden="1" x14ac:dyDescent="0.25">
      <c r="A61" s="3">
        <v>2</v>
      </c>
      <c r="B61" s="4">
        <f t="shared" si="15"/>
        <v>4.8989794855663558</v>
      </c>
      <c r="C61" s="4">
        <f t="shared" si="15"/>
        <v>4.6904157598234297</v>
      </c>
      <c r="D61" s="4">
        <f t="shared" si="15"/>
        <v>4.2426406871192848</v>
      </c>
      <c r="E61" s="4">
        <f t="shared" si="15"/>
        <v>3.7416573867739413</v>
      </c>
      <c r="F61" s="4">
        <f t="shared" si="14"/>
        <v>3.3166247903553998</v>
      </c>
      <c r="G61" s="4">
        <f t="shared" si="14"/>
        <v>3.1622776601683795</v>
      </c>
      <c r="H61" s="4">
        <f t="shared" si="14"/>
        <v>2.4494897427831779</v>
      </c>
      <c r="I61" s="4">
        <f t="shared" si="14"/>
        <v>1.7320508075688772</v>
      </c>
      <c r="J61" s="4">
        <f t="shared" si="14"/>
        <v>1.4142135623730951</v>
      </c>
      <c r="K61" s="4">
        <f t="shared" si="15"/>
        <v>0</v>
      </c>
      <c r="L61" s="4">
        <f t="shared" si="15"/>
        <v>0</v>
      </c>
    </row>
    <row r="62" spans="1:21" hidden="1" x14ac:dyDescent="0.25">
      <c r="A62" s="3">
        <v>3</v>
      </c>
      <c r="B62" s="4">
        <f t="shared" si="15"/>
        <v>5.0990195135927845</v>
      </c>
      <c r="C62" s="4">
        <f t="shared" si="15"/>
        <v>4.8989794855663558</v>
      </c>
      <c r="D62" s="4">
        <f t="shared" si="15"/>
        <v>4.358898943540674</v>
      </c>
      <c r="E62" s="4">
        <f t="shared" si="15"/>
        <v>3.872983346207417</v>
      </c>
      <c r="F62" s="4">
        <f t="shared" si="14"/>
        <v>3.4641016151377544</v>
      </c>
      <c r="G62" s="4">
        <f t="shared" si="14"/>
        <v>3.1622776601683795</v>
      </c>
      <c r="H62" s="4">
        <f t="shared" si="14"/>
        <v>2.4494897427831779</v>
      </c>
      <c r="I62" s="4">
        <f t="shared" si="14"/>
        <v>1.7320508075688772</v>
      </c>
      <c r="J62" s="4">
        <f t="shared" si="14"/>
        <v>1.4142135623730951</v>
      </c>
      <c r="K62" s="4">
        <f t="shared" si="15"/>
        <v>0</v>
      </c>
      <c r="L62" s="4">
        <f t="shared" si="15"/>
        <v>0</v>
      </c>
    </row>
    <row r="63" spans="1:21" hidden="1" x14ac:dyDescent="0.25">
      <c r="A63" s="3">
        <v>4</v>
      </c>
      <c r="B63" s="4">
        <f t="shared" si="15"/>
        <v>5</v>
      </c>
      <c r="C63" s="4">
        <f t="shared" si="15"/>
        <v>4.7958315233127191</v>
      </c>
      <c r="D63" s="4">
        <f t="shared" si="15"/>
        <v>4.358898943540674</v>
      </c>
      <c r="E63" s="4">
        <f t="shared" si="15"/>
        <v>3.7416573867739413</v>
      </c>
      <c r="F63" s="4">
        <f t="shared" si="14"/>
        <v>3.4641016151377544</v>
      </c>
      <c r="G63" s="4">
        <f t="shared" si="14"/>
        <v>3.3166247903553998</v>
      </c>
      <c r="H63" s="4">
        <f t="shared" si="14"/>
        <v>2.6457513110645907</v>
      </c>
      <c r="I63" s="4">
        <f t="shared" si="14"/>
        <v>1.7320508075688772</v>
      </c>
      <c r="J63" s="4">
        <f t="shared" si="14"/>
        <v>1.4142135623730951</v>
      </c>
      <c r="K63" s="4">
        <f t="shared" si="15"/>
        <v>0</v>
      </c>
      <c r="L63" s="4">
        <f t="shared" si="15"/>
        <v>0</v>
      </c>
    </row>
    <row r="64" spans="1:21" hidden="1" x14ac:dyDescent="0.25">
      <c r="A64" s="3">
        <v>5</v>
      </c>
      <c r="B64" s="4">
        <f t="shared" si="15"/>
        <v>4.358898943540674</v>
      </c>
      <c r="C64" s="4">
        <f t="shared" si="15"/>
        <v>4.1231056256176606</v>
      </c>
      <c r="D64" s="4">
        <f t="shared" si="15"/>
        <v>4</v>
      </c>
      <c r="E64" s="4">
        <f t="shared" si="15"/>
        <v>3.1622776601683795</v>
      </c>
      <c r="F64" s="4">
        <f t="shared" si="14"/>
        <v>3</v>
      </c>
      <c r="G64" s="4">
        <f t="shared" si="14"/>
        <v>3.1622776601683795</v>
      </c>
      <c r="H64" s="4">
        <f t="shared" si="14"/>
        <v>2.4494897427831779</v>
      </c>
      <c r="I64" s="4">
        <f t="shared" si="14"/>
        <v>1.7320508075688772</v>
      </c>
      <c r="J64" s="4">
        <f t="shared" si="14"/>
        <v>1.4142135623730951</v>
      </c>
      <c r="K64" s="4">
        <f t="shared" si="15"/>
        <v>0</v>
      </c>
      <c r="L64" s="4">
        <f t="shared" si="15"/>
        <v>0</v>
      </c>
    </row>
    <row r="65" spans="1:12" hidden="1" x14ac:dyDescent="0.25">
      <c r="A65" s="3">
        <v>6</v>
      </c>
      <c r="B65" s="4">
        <f t="shared" si="15"/>
        <v>3.7416573867739413</v>
      </c>
      <c r="C65" s="4">
        <f t="shared" si="15"/>
        <v>3.6055512754639891</v>
      </c>
      <c r="D65" s="4">
        <f t="shared" si="15"/>
        <v>3.3166247903553998</v>
      </c>
      <c r="E65" s="4">
        <f t="shared" si="15"/>
        <v>3</v>
      </c>
      <c r="F65" s="4">
        <f t="shared" si="14"/>
        <v>2.8284271247461903</v>
      </c>
      <c r="G65" s="4">
        <f t="shared" si="14"/>
        <v>2.8284271247461903</v>
      </c>
      <c r="H65" s="4">
        <f t="shared" si="14"/>
        <v>2.4494897427831779</v>
      </c>
      <c r="I65" s="4">
        <f t="shared" si="14"/>
        <v>1.7320508075688772</v>
      </c>
      <c r="J65" s="4">
        <f t="shared" si="14"/>
        <v>1.4142135623730951</v>
      </c>
      <c r="K65" s="4">
        <f t="shared" si="15"/>
        <v>0</v>
      </c>
      <c r="L65" s="4">
        <f t="shared" si="15"/>
        <v>0</v>
      </c>
    </row>
    <row r="66" spans="1:12" hidden="1" x14ac:dyDescent="0.25">
      <c r="A66" s="3">
        <v>7</v>
      </c>
      <c r="B66" s="4">
        <f t="shared" si="15"/>
        <v>3.4641016151377544</v>
      </c>
      <c r="C66" s="4">
        <f t="shared" si="15"/>
        <v>3.4641016151377544</v>
      </c>
      <c r="D66" s="4">
        <f t="shared" si="15"/>
        <v>3.1622776601683795</v>
      </c>
      <c r="E66" s="4">
        <f t="shared" si="15"/>
        <v>2.8284271247461903</v>
      </c>
      <c r="F66" s="4">
        <f t="shared" si="14"/>
        <v>2.6457513110645907</v>
      </c>
      <c r="G66" s="4">
        <f t="shared" si="14"/>
        <v>2.4494897427831779</v>
      </c>
      <c r="H66" s="4">
        <f t="shared" si="14"/>
        <v>2.4494897427831779</v>
      </c>
      <c r="I66" s="4">
        <f t="shared" si="14"/>
        <v>1.7320508075688772</v>
      </c>
      <c r="J66" s="4">
        <f t="shared" si="14"/>
        <v>1.4142135623730951</v>
      </c>
      <c r="K66" s="4">
        <f t="shared" si="15"/>
        <v>0</v>
      </c>
      <c r="L66" s="4">
        <f t="shared" si="15"/>
        <v>0</v>
      </c>
    </row>
    <row r="67" spans="1:12" hidden="1" x14ac:dyDescent="0.25">
      <c r="A67" s="3">
        <v>8</v>
      </c>
      <c r="B67" s="4">
        <f t="shared" si="15"/>
        <v>3</v>
      </c>
      <c r="C67" s="4">
        <f t="shared" si="15"/>
        <v>2.6457513110645907</v>
      </c>
      <c r="D67" s="4">
        <f t="shared" si="15"/>
        <v>2.6457513110645907</v>
      </c>
      <c r="E67" s="4">
        <f t="shared" si="15"/>
        <v>2.4494897427831779</v>
      </c>
      <c r="F67" s="4">
        <f t="shared" si="14"/>
        <v>2.2360679774997898</v>
      </c>
      <c r="G67" s="4">
        <f t="shared" si="14"/>
        <v>2.2360679774997898</v>
      </c>
      <c r="H67" s="4">
        <f t="shared" si="14"/>
        <v>2</v>
      </c>
      <c r="I67" s="4">
        <f t="shared" si="14"/>
        <v>1.4142135623730951</v>
      </c>
      <c r="J67" s="4">
        <f t="shared" si="14"/>
        <v>1.4142135623730951</v>
      </c>
      <c r="K67" s="4">
        <f t="shared" si="15"/>
        <v>0</v>
      </c>
      <c r="L67" s="4">
        <f t="shared" si="15"/>
        <v>0</v>
      </c>
    </row>
    <row r="68" spans="1:12" hidden="1" x14ac:dyDescent="0.25">
      <c r="A68" s="3">
        <v>1</v>
      </c>
      <c r="B68" s="4">
        <f t="shared" si="15"/>
        <v>4</v>
      </c>
      <c r="C68" s="4">
        <f t="shared" si="15"/>
        <v>4</v>
      </c>
      <c r="D68" s="4">
        <f t="shared" si="15"/>
        <v>3.4641016151377544</v>
      </c>
      <c r="E68" s="4">
        <f t="shared" si="15"/>
        <v>3.3166247903553998</v>
      </c>
      <c r="F68" s="4">
        <f t="shared" si="15"/>
        <v>3</v>
      </c>
      <c r="G68" s="4">
        <f t="shared" si="15"/>
        <v>2.9154759474226504</v>
      </c>
      <c r="H68" s="4">
        <f t="shared" si="15"/>
        <v>1.8708286933869707</v>
      </c>
      <c r="I68" s="4">
        <f t="shared" si="15"/>
        <v>1.7320508075688772</v>
      </c>
      <c r="J68" s="4">
        <f t="shared" si="15"/>
        <v>1.2247448713915889</v>
      </c>
      <c r="K68" s="4">
        <f t="shared" si="15"/>
        <v>0</v>
      </c>
      <c r="L68" s="4">
        <f t="shared" si="15"/>
        <v>0</v>
      </c>
    </row>
    <row r="69" spans="1:12" hidden="1" x14ac:dyDescent="0.25">
      <c r="A69" s="3">
        <v>2</v>
      </c>
      <c r="B69" s="4">
        <f t="shared" ref="B69:L75" si="16">SQRT(B29)</f>
        <v>4.2426406871192848</v>
      </c>
      <c r="C69" s="4">
        <f t="shared" si="16"/>
        <v>4.1231056256176606</v>
      </c>
      <c r="D69" s="4">
        <f t="shared" si="16"/>
        <v>3.7416573867739413</v>
      </c>
      <c r="E69" s="4">
        <f t="shared" si="16"/>
        <v>3.4641016151377544</v>
      </c>
      <c r="F69" s="4">
        <f t="shared" si="16"/>
        <v>3.1622776601683795</v>
      </c>
      <c r="G69" s="4">
        <f t="shared" si="16"/>
        <v>3.1622776601683795</v>
      </c>
      <c r="H69" s="4">
        <f t="shared" si="16"/>
        <v>2.2360679774997898</v>
      </c>
      <c r="I69" s="4">
        <f t="shared" si="16"/>
        <v>1.7320508075688772</v>
      </c>
      <c r="J69" s="4">
        <f t="shared" si="16"/>
        <v>1.4142135623730951</v>
      </c>
      <c r="K69" s="4">
        <f t="shared" si="16"/>
        <v>0</v>
      </c>
      <c r="L69" s="4">
        <f t="shared" si="16"/>
        <v>0</v>
      </c>
    </row>
    <row r="70" spans="1:12" hidden="1" x14ac:dyDescent="0.25">
      <c r="A70" s="3">
        <v>3</v>
      </c>
      <c r="B70" s="4">
        <f t="shared" si="16"/>
        <v>4.2426406871192848</v>
      </c>
      <c r="C70" s="4">
        <f t="shared" si="16"/>
        <v>4</v>
      </c>
      <c r="D70" s="4">
        <f t="shared" si="16"/>
        <v>3.7416573867739413</v>
      </c>
      <c r="E70" s="4">
        <f t="shared" si="16"/>
        <v>3.4641016151377544</v>
      </c>
      <c r="F70" s="4">
        <f t="shared" si="16"/>
        <v>3.1622776601683795</v>
      </c>
      <c r="G70" s="4">
        <f t="shared" si="16"/>
        <v>3.2403703492039302</v>
      </c>
      <c r="H70" s="4">
        <f t="shared" si="16"/>
        <v>2.2360679774997898</v>
      </c>
      <c r="I70" s="4">
        <f t="shared" si="16"/>
        <v>1.7320508075688772</v>
      </c>
      <c r="J70" s="4">
        <f t="shared" si="16"/>
        <v>1.4142135623730951</v>
      </c>
      <c r="K70" s="4">
        <f t="shared" si="16"/>
        <v>0</v>
      </c>
      <c r="L70" s="4">
        <f t="shared" si="16"/>
        <v>0</v>
      </c>
    </row>
    <row r="71" spans="1:12" hidden="1" x14ac:dyDescent="0.25">
      <c r="A71" s="3">
        <v>4</v>
      </c>
      <c r="B71" s="4">
        <f t="shared" si="16"/>
        <v>4.358898943540674</v>
      </c>
      <c r="C71" s="4">
        <f t="shared" si="16"/>
        <v>3.872983346207417</v>
      </c>
      <c r="D71" s="4">
        <f t="shared" si="16"/>
        <v>3.872983346207417</v>
      </c>
      <c r="E71" s="4">
        <f t="shared" si="16"/>
        <v>3.3166247903553998</v>
      </c>
      <c r="F71" s="4">
        <f t="shared" si="16"/>
        <v>3</v>
      </c>
      <c r="G71" s="4">
        <f t="shared" si="16"/>
        <v>3.3166247903553998</v>
      </c>
      <c r="H71" s="4">
        <f t="shared" si="16"/>
        <v>2.4494897427831779</v>
      </c>
      <c r="I71" s="4">
        <f t="shared" si="16"/>
        <v>1.7320508075688772</v>
      </c>
      <c r="J71" s="4">
        <f t="shared" si="16"/>
        <v>1.2247448713915889</v>
      </c>
      <c r="K71" s="4">
        <f t="shared" si="16"/>
        <v>0</v>
      </c>
      <c r="L71" s="4">
        <f t="shared" si="16"/>
        <v>0</v>
      </c>
    </row>
    <row r="72" spans="1:12" hidden="1" x14ac:dyDescent="0.25">
      <c r="A72" s="3">
        <v>5</v>
      </c>
      <c r="B72" s="4">
        <f t="shared" si="16"/>
        <v>5</v>
      </c>
      <c r="C72" s="4">
        <f t="shared" si="16"/>
        <v>4.6904157598234297</v>
      </c>
      <c r="D72" s="4">
        <f t="shared" si="16"/>
        <v>4.4721359549995796</v>
      </c>
      <c r="E72" s="4">
        <f t="shared" si="16"/>
        <v>3.3166247903553998</v>
      </c>
      <c r="F72" s="4">
        <f t="shared" si="16"/>
        <v>3.3166247903553998</v>
      </c>
      <c r="G72" s="4">
        <f t="shared" si="16"/>
        <v>3</v>
      </c>
      <c r="H72" s="4">
        <f t="shared" si="16"/>
        <v>2.4494897427831779</v>
      </c>
      <c r="I72" s="4">
        <f t="shared" si="16"/>
        <v>1.7320508075688772</v>
      </c>
      <c r="J72" s="4">
        <f t="shared" si="16"/>
        <v>1.2247448713915889</v>
      </c>
      <c r="K72" s="4">
        <f t="shared" si="16"/>
        <v>0</v>
      </c>
      <c r="L72" s="4">
        <f t="shared" si="16"/>
        <v>0</v>
      </c>
    </row>
    <row r="73" spans="1:12" hidden="1" x14ac:dyDescent="0.25">
      <c r="A73" s="3">
        <v>6</v>
      </c>
      <c r="B73" s="4">
        <f t="shared" si="16"/>
        <v>5</v>
      </c>
      <c r="C73" s="4">
        <f t="shared" si="16"/>
        <v>4.6904157598234297</v>
      </c>
      <c r="D73" s="4">
        <f t="shared" si="16"/>
        <v>4.4721359549995796</v>
      </c>
      <c r="E73" s="4">
        <f t="shared" si="16"/>
        <v>3.4641016151377544</v>
      </c>
      <c r="F73" s="4">
        <f t="shared" si="16"/>
        <v>3.4641016151377544</v>
      </c>
      <c r="G73" s="4">
        <f t="shared" si="16"/>
        <v>2.8284271247461903</v>
      </c>
      <c r="H73" s="4">
        <f t="shared" si="16"/>
        <v>2.5495097567963922</v>
      </c>
      <c r="I73" s="4">
        <f t="shared" si="16"/>
        <v>1.7320508075688772</v>
      </c>
      <c r="J73" s="4">
        <f t="shared" si="16"/>
        <v>1.4142135623730951</v>
      </c>
      <c r="K73" s="4">
        <f t="shared" si="16"/>
        <v>0</v>
      </c>
      <c r="L73" s="4">
        <f t="shared" si="16"/>
        <v>0</v>
      </c>
    </row>
    <row r="74" spans="1:12" hidden="1" x14ac:dyDescent="0.25">
      <c r="A74" s="3">
        <v>7</v>
      </c>
      <c r="B74" s="4">
        <f t="shared" si="16"/>
        <v>4.6904157598234297</v>
      </c>
      <c r="C74" s="4">
        <f t="shared" si="16"/>
        <v>4.5825756949558398</v>
      </c>
      <c r="D74" s="4">
        <f t="shared" si="16"/>
        <v>4.2426406871192848</v>
      </c>
      <c r="E74" s="4">
        <f t="shared" si="16"/>
        <v>3.3166247903553998</v>
      </c>
      <c r="F74" s="4">
        <f t="shared" si="16"/>
        <v>3.1622776601683795</v>
      </c>
      <c r="G74" s="4">
        <f t="shared" si="16"/>
        <v>2.6457513110645907</v>
      </c>
      <c r="H74" s="4">
        <f t="shared" si="16"/>
        <v>2.4494897427831779</v>
      </c>
      <c r="I74" s="4">
        <f t="shared" si="16"/>
        <v>1.7320508075688772</v>
      </c>
      <c r="J74" s="4">
        <f t="shared" si="16"/>
        <v>1.4142135623730951</v>
      </c>
      <c r="K74" s="4">
        <f t="shared" si="16"/>
        <v>0</v>
      </c>
      <c r="L74" s="4">
        <f t="shared" si="16"/>
        <v>0</v>
      </c>
    </row>
    <row r="75" spans="1:12" hidden="1" x14ac:dyDescent="0.25">
      <c r="A75" s="3">
        <v>8</v>
      </c>
      <c r="B75" s="4">
        <f t="shared" si="16"/>
        <v>3.6055512754639891</v>
      </c>
      <c r="C75" s="4">
        <f t="shared" si="16"/>
        <v>3.3166247903553998</v>
      </c>
      <c r="D75" s="4">
        <f t="shared" si="16"/>
        <v>3.1622776601683795</v>
      </c>
      <c r="E75" s="4">
        <f t="shared" si="16"/>
        <v>2.8284271247461903</v>
      </c>
      <c r="F75" s="4">
        <f t="shared" si="16"/>
        <v>2.6457513110645907</v>
      </c>
      <c r="G75" s="4">
        <f t="shared" si="16"/>
        <v>2.3452078799117149</v>
      </c>
      <c r="H75" s="4">
        <f t="shared" si="16"/>
        <v>2</v>
      </c>
      <c r="I75" s="4">
        <f t="shared" si="16"/>
        <v>1.4142135623730951</v>
      </c>
      <c r="J75" s="4">
        <f t="shared" si="16"/>
        <v>1.2247448713915889</v>
      </c>
      <c r="K75" s="4">
        <f t="shared" si="16"/>
        <v>0</v>
      </c>
      <c r="L75" s="4">
        <f t="shared" si="16"/>
        <v>0</v>
      </c>
    </row>
  </sheetData>
  <mergeCells count="13">
    <mergeCell ref="Y1:AE1"/>
    <mergeCell ref="A11:L11"/>
    <mergeCell ref="A41:A43"/>
    <mergeCell ref="A1:B1"/>
    <mergeCell ref="C1:L1"/>
    <mergeCell ref="A2:E2"/>
    <mergeCell ref="F2:K2"/>
    <mergeCell ref="A3:L3"/>
    <mergeCell ref="AA3:AA12"/>
    <mergeCell ref="AB3:AB12"/>
    <mergeCell ref="AC3:AC12"/>
    <mergeCell ref="AD3:AD12"/>
    <mergeCell ref="AE3:AE12"/>
  </mergeCells>
  <pageMargins left="0.25" right="0.25" top="0.75" bottom="0.75" header="0.3" footer="0.3"/>
  <pageSetup paperSize="9" scale="2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43372-AEC8-4B70-8B18-AB352026AE6B}">
  <sheetPr>
    <pageSetUpPr fitToPage="1"/>
  </sheetPr>
  <dimension ref="A1:O75"/>
  <sheetViews>
    <sheetView zoomScale="70" zoomScaleNormal="70" workbookViewId="0">
      <selection activeCell="I2" sqref="I2"/>
    </sheetView>
  </sheetViews>
  <sheetFormatPr defaultColWidth="8.85546875" defaultRowHeight="15" x14ac:dyDescent="0.25"/>
  <cols>
    <col min="1" max="1" width="8.85546875" style="1"/>
    <col min="2" max="2" width="18.5703125" style="1" customWidth="1"/>
    <col min="3" max="3" width="16.5703125" style="1" customWidth="1"/>
    <col min="4" max="4" width="8.85546875" style="1"/>
    <col min="5" max="5" width="14.7109375" style="1" customWidth="1"/>
    <col min="6" max="6" width="19.28515625" style="1" customWidth="1"/>
    <col min="7" max="7" width="8.85546875" style="1"/>
    <col min="8" max="8" width="17.5703125" style="1" customWidth="1"/>
    <col min="9" max="9" width="17.140625" style="1" customWidth="1"/>
    <col min="10" max="10" width="8.85546875" style="1"/>
    <col min="11" max="11" width="17.5703125" style="1" customWidth="1"/>
    <col min="12" max="12" width="17" style="1" customWidth="1"/>
    <col min="13" max="13" width="8.85546875" style="1"/>
    <col min="14" max="14" width="17.28515625" style="1" customWidth="1"/>
    <col min="15" max="15" width="13.140625" style="1" customWidth="1"/>
    <col min="16" max="16384" width="8.85546875" style="1"/>
  </cols>
  <sheetData>
    <row r="1" spans="1:15" ht="55.5" customHeight="1" thickBot="1" x14ac:dyDescent="0.3">
      <c r="A1" s="14"/>
      <c r="B1" s="97" t="s">
        <v>41</v>
      </c>
      <c r="C1" s="98"/>
      <c r="D1" s="10"/>
      <c r="E1" s="99" t="s">
        <v>40</v>
      </c>
      <c r="F1" s="100"/>
      <c r="G1" s="10"/>
      <c r="H1" s="10"/>
      <c r="I1" s="10"/>
      <c r="J1" s="10"/>
      <c r="K1" s="10"/>
      <c r="L1" s="10"/>
      <c r="M1" s="10"/>
      <c r="N1" s="15"/>
      <c r="O1" s="10"/>
    </row>
    <row r="2" spans="1:15" ht="39" customHeight="1" thickBot="1" x14ac:dyDescent="0.3">
      <c r="A2" s="16"/>
      <c r="B2" s="35" t="s">
        <v>35</v>
      </c>
      <c r="C2" s="62" t="s">
        <v>34</v>
      </c>
      <c r="E2" s="51" t="s">
        <v>35</v>
      </c>
      <c r="F2" s="58" t="s">
        <v>34</v>
      </c>
      <c r="N2" s="17"/>
    </row>
    <row r="3" spans="1:15" x14ac:dyDescent="0.25">
      <c r="A3" s="16"/>
      <c r="B3" s="63">
        <v>1.6</v>
      </c>
      <c r="C3" s="63">
        <v>680.54222762037261</v>
      </c>
      <c r="E3" s="55">
        <v>2</v>
      </c>
      <c r="F3" s="59">
        <v>833.73604612349118</v>
      </c>
      <c r="N3" s="17"/>
    </row>
    <row r="4" spans="1:15" x14ac:dyDescent="0.25">
      <c r="A4" s="16"/>
      <c r="B4" s="64">
        <v>4</v>
      </c>
      <c r="C4" s="64">
        <v>643.97675740857335</v>
      </c>
      <c r="E4" s="56">
        <v>4</v>
      </c>
      <c r="F4" s="60">
        <v>810.26669954215845</v>
      </c>
      <c r="N4" s="17"/>
    </row>
    <row r="5" spans="1:15" ht="20.25" customHeight="1" x14ac:dyDescent="0.25">
      <c r="A5" s="18"/>
      <c r="B5" s="64">
        <v>8</v>
      </c>
      <c r="C5" s="64">
        <v>571.36546215355099</v>
      </c>
      <c r="E5" s="56">
        <v>8</v>
      </c>
      <c r="F5" s="60">
        <v>765.14299729729771</v>
      </c>
      <c r="N5" s="17"/>
    </row>
    <row r="6" spans="1:15" x14ac:dyDescent="0.25">
      <c r="A6" s="18"/>
      <c r="B6" s="64">
        <v>12</v>
      </c>
      <c r="C6" s="64">
        <v>504.22471475176241</v>
      </c>
      <c r="E6" s="56">
        <v>12</v>
      </c>
      <c r="F6" s="60">
        <v>718.81681319207257</v>
      </c>
      <c r="N6" s="17"/>
    </row>
    <row r="7" spans="1:15" x14ac:dyDescent="0.25">
      <c r="A7" s="18"/>
      <c r="B7" s="64">
        <v>16</v>
      </c>
      <c r="C7" s="64">
        <v>434.65776581255165</v>
      </c>
      <c r="E7" s="56">
        <v>16</v>
      </c>
      <c r="F7" s="60">
        <v>662.10235087887088</v>
      </c>
      <c r="N7" s="17"/>
    </row>
    <row r="8" spans="1:15" x14ac:dyDescent="0.25">
      <c r="A8" s="18"/>
      <c r="B8" s="65">
        <v>20</v>
      </c>
      <c r="C8" s="65">
        <v>290.47032458002849</v>
      </c>
      <c r="E8" s="56">
        <v>20</v>
      </c>
      <c r="F8" s="60">
        <v>568.50233946690639</v>
      </c>
      <c r="N8" s="17"/>
    </row>
    <row r="9" spans="1:15" x14ac:dyDescent="0.25">
      <c r="A9" s="18"/>
      <c r="B9" s="65">
        <v>24</v>
      </c>
      <c r="C9" s="65">
        <v>186.65594901473082</v>
      </c>
      <c r="E9" s="56">
        <v>24</v>
      </c>
      <c r="F9" s="60">
        <v>416.93522648090959</v>
      </c>
      <c r="N9" s="17"/>
    </row>
    <row r="10" spans="1:15" ht="27.75" customHeight="1" thickBot="1" x14ac:dyDescent="0.3">
      <c r="A10" s="18"/>
      <c r="B10" s="66">
        <v>26.8</v>
      </c>
      <c r="C10" s="66">
        <v>0</v>
      </c>
      <c r="D10" s="33"/>
      <c r="E10" s="56">
        <v>28</v>
      </c>
      <c r="F10" s="60">
        <v>286.16224587016171</v>
      </c>
      <c r="G10" s="33"/>
      <c r="N10" s="17"/>
    </row>
    <row r="11" spans="1:15" x14ac:dyDescent="0.25">
      <c r="A11" s="18"/>
      <c r="E11" s="56">
        <v>32</v>
      </c>
      <c r="F11" s="60">
        <v>186.58233264557046</v>
      </c>
      <c r="N11" s="17"/>
    </row>
    <row r="12" spans="1:15" ht="23.1" customHeight="1" thickBot="1" x14ac:dyDescent="0.3">
      <c r="A12" s="18"/>
      <c r="E12" s="57">
        <v>36</v>
      </c>
      <c r="F12" s="61">
        <v>0</v>
      </c>
      <c r="N12" s="17"/>
    </row>
    <row r="13" spans="1:15" ht="23.1" customHeight="1" x14ac:dyDescent="0.25">
      <c r="A13" s="18"/>
      <c r="N13" s="17"/>
    </row>
    <row r="14" spans="1:15" ht="23.1" customHeight="1" x14ac:dyDescent="0.25">
      <c r="A14" s="18"/>
      <c r="N14" s="17"/>
    </row>
    <row r="15" spans="1:15" ht="23.1" customHeight="1" x14ac:dyDescent="0.25">
      <c r="A15" s="18"/>
      <c r="N15" s="17"/>
    </row>
    <row r="16" spans="1:15" ht="23.1" customHeight="1" x14ac:dyDescent="0.25">
      <c r="A16" s="18"/>
      <c r="N16" s="17"/>
    </row>
    <row r="17" spans="1:14" ht="23.1" customHeight="1" x14ac:dyDescent="0.25">
      <c r="A17" s="18"/>
      <c r="N17" s="17"/>
    </row>
    <row r="18" spans="1:14" ht="23.1" customHeight="1" x14ac:dyDescent="0.25">
      <c r="A18" s="18"/>
      <c r="N18" s="17"/>
    </row>
    <row r="19" spans="1:14" ht="23.1" customHeight="1" x14ac:dyDescent="0.25">
      <c r="A19" s="18"/>
      <c r="N19" s="17"/>
    </row>
    <row r="20" spans="1:14" ht="23.1" customHeight="1" x14ac:dyDescent="0.25">
      <c r="A20" s="18"/>
      <c r="N20" s="17"/>
    </row>
    <row r="21" spans="1:14" ht="23.1" customHeight="1" x14ac:dyDescent="0.25">
      <c r="A21" s="18"/>
      <c r="N21" s="17"/>
    </row>
    <row r="22" spans="1:14" ht="23.1" customHeight="1" x14ac:dyDescent="0.25">
      <c r="A22" s="18"/>
      <c r="N22" s="17"/>
    </row>
    <row r="23" spans="1:14" ht="23.1" customHeight="1" x14ac:dyDescent="0.25">
      <c r="A23" s="18"/>
      <c r="N23" s="17"/>
    </row>
    <row r="24" spans="1:14" ht="23.1" customHeight="1" x14ac:dyDescent="0.25">
      <c r="A24" s="18"/>
      <c r="N24" s="17"/>
    </row>
    <row r="25" spans="1:14" ht="23.1" customHeight="1" x14ac:dyDescent="0.25">
      <c r="A25" s="18"/>
      <c r="N25" s="17"/>
    </row>
    <row r="26" spans="1:14" ht="23.1" customHeight="1" x14ac:dyDescent="0.25">
      <c r="A26" s="18"/>
      <c r="N26" s="17"/>
    </row>
    <row r="27" spans="1:14" ht="23.1" customHeight="1" x14ac:dyDescent="0.25">
      <c r="A27" s="18"/>
      <c r="N27" s="17"/>
    </row>
    <row r="28" spans="1:14" ht="23.1" customHeight="1" x14ac:dyDescent="0.25">
      <c r="A28" s="18"/>
      <c r="N28" s="17"/>
    </row>
    <row r="29" spans="1:14" ht="23.1" customHeight="1" x14ac:dyDescent="0.25">
      <c r="A29" s="18"/>
      <c r="N29" s="17"/>
    </row>
    <row r="30" spans="1:14" ht="23.1" customHeight="1" x14ac:dyDescent="0.25">
      <c r="A30" s="18"/>
      <c r="N30" s="17"/>
    </row>
    <row r="31" spans="1:14" ht="23.1" customHeight="1" x14ac:dyDescent="0.25">
      <c r="A31" s="18"/>
      <c r="N31" s="17"/>
    </row>
    <row r="32" spans="1:14" ht="23.1" customHeight="1" x14ac:dyDescent="0.25">
      <c r="A32" s="18"/>
      <c r="N32" s="17"/>
    </row>
    <row r="33" spans="1:14" ht="23.1" customHeight="1" x14ac:dyDescent="0.25">
      <c r="A33" s="18"/>
      <c r="N33" s="17"/>
    </row>
    <row r="34" spans="1:14" ht="23.1" customHeight="1" x14ac:dyDescent="0.25">
      <c r="A34" s="18"/>
      <c r="N34" s="17"/>
    </row>
    <row r="35" spans="1:14" ht="23.1" customHeight="1" x14ac:dyDescent="0.25">
      <c r="A35" s="18"/>
      <c r="N35" s="17"/>
    </row>
    <row r="36" spans="1:14" ht="15.75" x14ac:dyDescent="0.25">
      <c r="A36" s="19"/>
      <c r="B36" s="34"/>
      <c r="N36" s="17"/>
    </row>
    <row r="37" spans="1:14" ht="15.75" thickBot="1" x14ac:dyDescent="0.3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52" s="1" customFormat="1" hidden="1" x14ac:dyDescent="0.25"/>
    <row r="53" s="1" customFormat="1" hidden="1" x14ac:dyDescent="0.25"/>
    <row r="54" s="1" customFormat="1" hidden="1" x14ac:dyDescent="0.25"/>
    <row r="55" s="1" customFormat="1" hidden="1" x14ac:dyDescent="0.25"/>
    <row r="56" s="1" customFormat="1" hidden="1" x14ac:dyDescent="0.25"/>
    <row r="57" s="1" customFormat="1" hidden="1" x14ac:dyDescent="0.25"/>
    <row r="58" s="1" customFormat="1" hidden="1" x14ac:dyDescent="0.25"/>
    <row r="59" s="1" customFormat="1" hidden="1" x14ac:dyDescent="0.25"/>
    <row r="60" s="1" customFormat="1" hidden="1" x14ac:dyDescent="0.25"/>
    <row r="61" s="1" customFormat="1" hidden="1" x14ac:dyDescent="0.25"/>
    <row r="62" s="1" customFormat="1" hidden="1" x14ac:dyDescent="0.25"/>
    <row r="63" s="1" customFormat="1" hidden="1" x14ac:dyDescent="0.25"/>
    <row r="64" s="1" customFormat="1" hidden="1" x14ac:dyDescent="0.25"/>
    <row r="65" s="1" customFormat="1" hidden="1" x14ac:dyDescent="0.25"/>
    <row r="66" s="1" customFormat="1" hidden="1" x14ac:dyDescent="0.25"/>
    <row r="67" s="1" customFormat="1" hidden="1" x14ac:dyDescent="0.25"/>
    <row r="68" s="1" customFormat="1" hidden="1" x14ac:dyDescent="0.25"/>
    <row r="69" s="1" customFormat="1" hidden="1" x14ac:dyDescent="0.25"/>
    <row r="70" s="1" customFormat="1" hidden="1" x14ac:dyDescent="0.25"/>
    <row r="71" s="1" customFormat="1" hidden="1" x14ac:dyDescent="0.25"/>
    <row r="72" s="1" customFormat="1" hidden="1" x14ac:dyDescent="0.25"/>
    <row r="73" s="1" customFormat="1" hidden="1" x14ac:dyDescent="0.25"/>
    <row r="74" s="1" customFormat="1" hidden="1" x14ac:dyDescent="0.25"/>
    <row r="75" s="1" customFormat="1" hidden="1" x14ac:dyDescent="0.25"/>
  </sheetData>
  <mergeCells count="2">
    <mergeCell ref="B1:C1"/>
    <mergeCell ref="E1:F1"/>
  </mergeCells>
  <pageMargins left="0.25" right="0.25" top="0.75" bottom="0.75" header="0.3" footer="0.3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VELOCIDADE MÍNIMA</vt:lpstr>
      <vt:lpstr>VELOCIDADE MÁXIMA</vt:lpstr>
      <vt:lpstr>COMPARATIVO</vt:lpstr>
      <vt:lpstr>'VELOCIDADE MÁXIMA'!Print_Area</vt:lpstr>
      <vt:lpstr>'VELOCIDADE MÍNIMA'!Print_Area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Rafael Grave</cp:lastModifiedBy>
  <cp:lastPrinted>2023-02-15T20:29:39Z</cp:lastPrinted>
  <dcterms:created xsi:type="dcterms:W3CDTF">2017-01-09T14:12:17Z</dcterms:created>
  <dcterms:modified xsi:type="dcterms:W3CDTF">2023-06-13T20:29:48Z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