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ael.grave\Downloads\"/>
    </mc:Choice>
  </mc:AlternateContent>
  <xr:revisionPtr revIDLastSave="0" documentId="8_{863BFE78-C82A-4AE4-AA9A-DDC91AC1F9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CI 100 PxV - EC" sheetId="36" r:id="rId1"/>
    <sheet name="ACI 100 PxV" sheetId="35" r:id="rId2"/>
    <sheet name="ACI 100 - REDUÇÃO SAIDA" sheetId="31" r:id="rId3"/>
    <sheet name="ACI 100 &amp; RVC SICFLUX" sheetId="32" r:id="rId4"/>
    <sheet name="ACI 100 - RVC NOVO FORNECEDOR" sheetId="33" r:id="rId5"/>
    <sheet name="RUÍDO" sheetId="37" r:id="rId6"/>
  </sheets>
  <definedNames>
    <definedName name="Print_Area" localSheetId="2">'ACI 100 - REDUÇÃO SAIDA'!$A$2:$L$51</definedName>
    <definedName name="Print_Area" localSheetId="4">'ACI 100 - RVC NOVO FORNECEDOR'!$A$2:$L$51</definedName>
    <definedName name="Print_Area" localSheetId="3">'ACI 100 &amp; RVC SICFLUX'!$A$2:$L$51</definedName>
    <definedName name="Print_Area" localSheetId="1">'ACI 100 PxV'!$A$2:$L$51</definedName>
    <definedName name="Print_Area" localSheetId="0">'ACI 100 PxV - EC'!$A$2:$L$51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1" i="35" l="1"/>
  <c r="I92" i="35" l="1"/>
  <c r="H92" i="35"/>
  <c r="G92" i="35"/>
  <c r="E120" i="35"/>
  <c r="E119" i="35"/>
  <c r="E118" i="35"/>
  <c r="E117" i="35"/>
  <c r="E116" i="35"/>
  <c r="E107" i="35"/>
  <c r="E108" i="35"/>
  <c r="E109" i="35"/>
  <c r="E110" i="35"/>
  <c r="E106" i="35"/>
  <c r="D116" i="35"/>
  <c r="D117" i="35"/>
  <c r="D118" i="35"/>
  <c r="D119" i="35"/>
  <c r="D120" i="35"/>
  <c r="D121" i="35"/>
  <c r="C117" i="35"/>
  <c r="C118" i="35"/>
  <c r="C119" i="35"/>
  <c r="C120" i="35"/>
  <c r="C121" i="35"/>
  <c r="C116" i="35"/>
  <c r="C106" i="35"/>
  <c r="C111" i="35"/>
  <c r="D106" i="35"/>
  <c r="E89" i="35"/>
  <c r="C110" i="35"/>
  <c r="C107" i="35"/>
  <c r="C108" i="35"/>
  <c r="C109" i="35"/>
  <c r="D108" i="35"/>
  <c r="D109" i="35"/>
  <c r="D110" i="35"/>
  <c r="D111" i="35"/>
  <c r="D107" i="35"/>
  <c r="L76" i="36" l="1"/>
  <c r="K76" i="36"/>
  <c r="J76" i="36"/>
  <c r="I76" i="36"/>
  <c r="H76" i="36"/>
  <c r="G76" i="36"/>
  <c r="F76" i="36"/>
  <c r="E76" i="36"/>
  <c r="D76" i="36"/>
  <c r="C76" i="36"/>
  <c r="B76" i="36"/>
  <c r="L75" i="36"/>
  <c r="K75" i="36"/>
  <c r="J75" i="36"/>
  <c r="I75" i="36"/>
  <c r="H75" i="36"/>
  <c r="G75" i="36"/>
  <c r="F75" i="36"/>
  <c r="E75" i="36"/>
  <c r="D75" i="36"/>
  <c r="C75" i="36"/>
  <c r="B75" i="36"/>
  <c r="L74" i="36"/>
  <c r="K74" i="36"/>
  <c r="J74" i="36"/>
  <c r="I74" i="36"/>
  <c r="H74" i="36"/>
  <c r="G74" i="36"/>
  <c r="F74" i="36"/>
  <c r="E74" i="36"/>
  <c r="D74" i="36"/>
  <c r="C74" i="36"/>
  <c r="B74" i="36"/>
  <c r="L73" i="36"/>
  <c r="K73" i="36"/>
  <c r="J73" i="36"/>
  <c r="I73" i="36"/>
  <c r="H73" i="36"/>
  <c r="G73" i="36"/>
  <c r="F73" i="36"/>
  <c r="E73" i="36"/>
  <c r="D73" i="36"/>
  <c r="C73" i="36"/>
  <c r="B73" i="36"/>
  <c r="L72" i="36"/>
  <c r="K72" i="36"/>
  <c r="J72" i="36"/>
  <c r="I72" i="36"/>
  <c r="H72" i="36"/>
  <c r="G72" i="36"/>
  <c r="F72" i="36"/>
  <c r="E72" i="36"/>
  <c r="D72" i="36"/>
  <c r="C72" i="36"/>
  <c r="B72" i="36"/>
  <c r="L71" i="36"/>
  <c r="K71" i="36"/>
  <c r="J71" i="36"/>
  <c r="I71" i="36"/>
  <c r="H71" i="36"/>
  <c r="G71" i="36"/>
  <c r="F71" i="36"/>
  <c r="E71" i="36"/>
  <c r="D71" i="36"/>
  <c r="C71" i="36"/>
  <c r="B71" i="36"/>
  <c r="L70" i="36"/>
  <c r="K70" i="36"/>
  <c r="J70" i="36"/>
  <c r="I70" i="36"/>
  <c r="H70" i="36"/>
  <c r="G70" i="36"/>
  <c r="F70" i="36"/>
  <c r="E70" i="36"/>
  <c r="D70" i="36"/>
  <c r="C70" i="36"/>
  <c r="B70" i="36"/>
  <c r="L69" i="36"/>
  <c r="K69" i="36"/>
  <c r="J69" i="36"/>
  <c r="I69" i="36"/>
  <c r="H69" i="36"/>
  <c r="G69" i="36"/>
  <c r="F69" i="36"/>
  <c r="E69" i="36"/>
  <c r="D69" i="36"/>
  <c r="C69" i="36"/>
  <c r="B69" i="36"/>
  <c r="L68" i="36"/>
  <c r="K68" i="36"/>
  <c r="J68" i="36"/>
  <c r="I68" i="36"/>
  <c r="H68" i="36"/>
  <c r="G68" i="36"/>
  <c r="F68" i="36"/>
  <c r="E68" i="36"/>
  <c r="D68" i="36"/>
  <c r="C68" i="36"/>
  <c r="B68" i="36"/>
  <c r="L67" i="36"/>
  <c r="K67" i="36"/>
  <c r="J67" i="36"/>
  <c r="I67" i="36"/>
  <c r="H67" i="36"/>
  <c r="G67" i="36"/>
  <c r="F67" i="36"/>
  <c r="E67" i="36"/>
  <c r="D67" i="36"/>
  <c r="C67" i="36"/>
  <c r="B67" i="36"/>
  <c r="L66" i="36"/>
  <c r="K66" i="36"/>
  <c r="J66" i="36"/>
  <c r="I66" i="36"/>
  <c r="H66" i="36"/>
  <c r="G66" i="36"/>
  <c r="F66" i="36"/>
  <c r="E66" i="36"/>
  <c r="D66" i="36"/>
  <c r="C66" i="36"/>
  <c r="B66" i="36"/>
  <c r="L65" i="36"/>
  <c r="K65" i="36"/>
  <c r="J65" i="36"/>
  <c r="I65" i="36"/>
  <c r="H65" i="36"/>
  <c r="G65" i="36"/>
  <c r="F65" i="36"/>
  <c r="E65" i="36"/>
  <c r="D65" i="36"/>
  <c r="C65" i="36"/>
  <c r="B65" i="36"/>
  <c r="L64" i="36"/>
  <c r="K64" i="36"/>
  <c r="J64" i="36"/>
  <c r="I64" i="36"/>
  <c r="H64" i="36"/>
  <c r="G64" i="36"/>
  <c r="F64" i="36"/>
  <c r="E64" i="36"/>
  <c r="D64" i="36"/>
  <c r="C64" i="36"/>
  <c r="B64" i="36"/>
  <c r="L63" i="36"/>
  <c r="K63" i="36"/>
  <c r="J63" i="36"/>
  <c r="I63" i="36"/>
  <c r="H63" i="36"/>
  <c r="G63" i="36"/>
  <c r="F63" i="36"/>
  <c r="E63" i="36"/>
  <c r="D63" i="36"/>
  <c r="C63" i="36"/>
  <c r="B63" i="36"/>
  <c r="L62" i="36"/>
  <c r="K62" i="36"/>
  <c r="J62" i="36"/>
  <c r="I62" i="36"/>
  <c r="H62" i="36"/>
  <c r="G62" i="36"/>
  <c r="F62" i="36"/>
  <c r="E62" i="36"/>
  <c r="D62" i="36"/>
  <c r="C62" i="36"/>
  <c r="B62" i="36"/>
  <c r="L61" i="36"/>
  <c r="K61" i="36"/>
  <c r="J61" i="36"/>
  <c r="I61" i="36"/>
  <c r="H61" i="36"/>
  <c r="G61" i="36"/>
  <c r="F61" i="36"/>
  <c r="E61" i="36"/>
  <c r="D61" i="36"/>
  <c r="C61" i="36"/>
  <c r="B61" i="36"/>
  <c r="L60" i="36"/>
  <c r="K60" i="36"/>
  <c r="J60" i="36"/>
  <c r="I60" i="36"/>
  <c r="H60" i="36"/>
  <c r="G60" i="36"/>
  <c r="F60" i="36"/>
  <c r="E60" i="36"/>
  <c r="D60" i="36"/>
  <c r="C60" i="36"/>
  <c r="B60" i="36"/>
  <c r="L59" i="36"/>
  <c r="K59" i="36"/>
  <c r="J59" i="36"/>
  <c r="I59" i="36"/>
  <c r="H59" i="36"/>
  <c r="G59" i="36"/>
  <c r="F59" i="36"/>
  <c r="E59" i="36"/>
  <c r="D59" i="36"/>
  <c r="C59" i="36"/>
  <c r="B59" i="36"/>
  <c r="L58" i="36"/>
  <c r="K58" i="36"/>
  <c r="J58" i="36"/>
  <c r="I58" i="36"/>
  <c r="H58" i="36"/>
  <c r="G58" i="36"/>
  <c r="F58" i="36"/>
  <c r="E58" i="36"/>
  <c r="D58" i="36"/>
  <c r="C58" i="36"/>
  <c r="B58" i="36"/>
  <c r="L57" i="36"/>
  <c r="L36" i="36" s="1"/>
  <c r="L38" i="36" s="1"/>
  <c r="L39" i="36" s="1"/>
  <c r="K57" i="36"/>
  <c r="J57" i="36"/>
  <c r="I57" i="36"/>
  <c r="H57" i="36"/>
  <c r="G57" i="36"/>
  <c r="F57" i="36"/>
  <c r="F36" i="36" s="1"/>
  <c r="E57" i="36"/>
  <c r="D57" i="36"/>
  <c r="C57" i="36"/>
  <c r="B57" i="36"/>
  <c r="L56" i="36"/>
  <c r="K56" i="36"/>
  <c r="J56" i="36"/>
  <c r="I56" i="36"/>
  <c r="H56" i="36"/>
  <c r="G56" i="36"/>
  <c r="F56" i="36"/>
  <c r="E56" i="36"/>
  <c r="D56" i="36"/>
  <c r="C56" i="36"/>
  <c r="B56" i="36"/>
  <c r="L55" i="36"/>
  <c r="K55" i="36"/>
  <c r="K36" i="36" s="1"/>
  <c r="J55" i="36"/>
  <c r="I55" i="36"/>
  <c r="H55" i="36"/>
  <c r="G55" i="36"/>
  <c r="F55" i="36"/>
  <c r="E55" i="36"/>
  <c r="D55" i="36"/>
  <c r="C55" i="36"/>
  <c r="B55" i="36"/>
  <c r="L54" i="36"/>
  <c r="K54" i="36"/>
  <c r="J54" i="36"/>
  <c r="J36" i="36" s="1"/>
  <c r="I54" i="36"/>
  <c r="I36" i="36" s="1"/>
  <c r="H54" i="36"/>
  <c r="G54" i="36"/>
  <c r="G36" i="36" s="1"/>
  <c r="F54" i="36"/>
  <c r="E54" i="36"/>
  <c r="D54" i="36"/>
  <c r="C54" i="36"/>
  <c r="B54" i="36"/>
  <c r="B36" i="36" s="1"/>
  <c r="B37" i="36" s="1"/>
  <c r="L53" i="36"/>
  <c r="K53" i="36"/>
  <c r="J53" i="36"/>
  <c r="I53" i="36"/>
  <c r="H53" i="36"/>
  <c r="G53" i="36"/>
  <c r="F53" i="36"/>
  <c r="E53" i="36"/>
  <c r="D53" i="36"/>
  <c r="C53" i="36"/>
  <c r="B53" i="36"/>
  <c r="H36" i="36"/>
  <c r="H37" i="36" s="1"/>
  <c r="Q10" i="36"/>
  <c r="Y8" i="36"/>
  <c r="T8" i="36"/>
  <c r="T10" i="36" s="1"/>
  <c r="S8" i="36"/>
  <c r="S10" i="36" s="1"/>
  <c r="R8" i="36"/>
  <c r="R10" i="36" s="1"/>
  <c r="Q8" i="36"/>
  <c r="H8" i="36" s="1"/>
  <c r="H9" i="36" s="1"/>
  <c r="N8" i="36"/>
  <c r="N10" i="36" s="1"/>
  <c r="L8" i="36"/>
  <c r="L9" i="36" s="1"/>
  <c r="Y7" i="36"/>
  <c r="Y6" i="36"/>
  <c r="Y5" i="36"/>
  <c r="Y4" i="36"/>
  <c r="Y3" i="36"/>
  <c r="N2" i="36"/>
  <c r="P8" i="36" s="1"/>
  <c r="L2" i="36"/>
  <c r="L2" i="35"/>
  <c r="Y8" i="35"/>
  <c r="Y7" i="35"/>
  <c r="Y6" i="35"/>
  <c r="L76" i="35"/>
  <c r="K76" i="35"/>
  <c r="J76" i="35"/>
  <c r="I76" i="35"/>
  <c r="H76" i="35"/>
  <c r="G76" i="35"/>
  <c r="F76" i="35"/>
  <c r="E76" i="35"/>
  <c r="D76" i="35"/>
  <c r="C76" i="35"/>
  <c r="B76" i="35"/>
  <c r="L75" i="35"/>
  <c r="K75" i="35"/>
  <c r="J75" i="35"/>
  <c r="I75" i="35"/>
  <c r="H75" i="35"/>
  <c r="G75" i="35"/>
  <c r="F75" i="35"/>
  <c r="E75" i="35"/>
  <c r="D75" i="35"/>
  <c r="C75" i="35"/>
  <c r="B75" i="35"/>
  <c r="L74" i="35"/>
  <c r="K74" i="35"/>
  <c r="J74" i="35"/>
  <c r="I74" i="35"/>
  <c r="H74" i="35"/>
  <c r="G74" i="35"/>
  <c r="F74" i="35"/>
  <c r="E74" i="35"/>
  <c r="D74" i="35"/>
  <c r="C74" i="35"/>
  <c r="B74" i="35"/>
  <c r="L73" i="35"/>
  <c r="K73" i="35"/>
  <c r="J73" i="35"/>
  <c r="I73" i="35"/>
  <c r="H73" i="35"/>
  <c r="G73" i="35"/>
  <c r="F73" i="35"/>
  <c r="E73" i="35"/>
  <c r="D73" i="35"/>
  <c r="C73" i="35"/>
  <c r="B73" i="35"/>
  <c r="L72" i="35"/>
  <c r="K72" i="35"/>
  <c r="J72" i="35"/>
  <c r="I72" i="35"/>
  <c r="H72" i="35"/>
  <c r="G72" i="35"/>
  <c r="F72" i="35"/>
  <c r="E72" i="35"/>
  <c r="D72" i="35"/>
  <c r="C72" i="35"/>
  <c r="B72" i="35"/>
  <c r="L71" i="35"/>
  <c r="K71" i="35"/>
  <c r="J71" i="35"/>
  <c r="I71" i="35"/>
  <c r="H71" i="35"/>
  <c r="G71" i="35"/>
  <c r="F71" i="35"/>
  <c r="E71" i="35"/>
  <c r="D71" i="35"/>
  <c r="C71" i="35"/>
  <c r="B71" i="35"/>
  <c r="L70" i="35"/>
  <c r="K70" i="35"/>
  <c r="J70" i="35"/>
  <c r="I70" i="35"/>
  <c r="H70" i="35"/>
  <c r="G70" i="35"/>
  <c r="F70" i="35"/>
  <c r="E70" i="35"/>
  <c r="D70" i="35"/>
  <c r="C70" i="35"/>
  <c r="B70" i="35"/>
  <c r="L69" i="35"/>
  <c r="K69" i="35"/>
  <c r="J69" i="35"/>
  <c r="I69" i="35"/>
  <c r="H69" i="35"/>
  <c r="G69" i="35"/>
  <c r="F69" i="35"/>
  <c r="E69" i="35"/>
  <c r="D69" i="35"/>
  <c r="C69" i="35"/>
  <c r="B69" i="35"/>
  <c r="L68" i="35"/>
  <c r="K68" i="35"/>
  <c r="J68" i="35"/>
  <c r="I68" i="35"/>
  <c r="H68" i="35"/>
  <c r="G68" i="35"/>
  <c r="F68" i="35"/>
  <c r="E68" i="35"/>
  <c r="D68" i="35"/>
  <c r="C68" i="35"/>
  <c r="B68" i="35"/>
  <c r="L67" i="35"/>
  <c r="K67" i="35"/>
  <c r="J67" i="35"/>
  <c r="I67" i="35"/>
  <c r="H67" i="35"/>
  <c r="G67" i="35"/>
  <c r="F67" i="35"/>
  <c r="E67" i="35"/>
  <c r="D67" i="35"/>
  <c r="C67" i="35"/>
  <c r="B67" i="35"/>
  <c r="L66" i="35"/>
  <c r="K66" i="35"/>
  <c r="J66" i="35"/>
  <c r="I66" i="35"/>
  <c r="H66" i="35"/>
  <c r="G66" i="35"/>
  <c r="F66" i="35"/>
  <c r="E66" i="35"/>
  <c r="D66" i="35"/>
  <c r="C66" i="35"/>
  <c r="B66" i="35"/>
  <c r="L65" i="35"/>
  <c r="K65" i="35"/>
  <c r="J65" i="35"/>
  <c r="I65" i="35"/>
  <c r="H65" i="35"/>
  <c r="G65" i="35"/>
  <c r="F65" i="35"/>
  <c r="E65" i="35"/>
  <c r="D65" i="35"/>
  <c r="C65" i="35"/>
  <c r="B65" i="35"/>
  <c r="L64" i="35"/>
  <c r="K64" i="35"/>
  <c r="J64" i="35"/>
  <c r="I64" i="35"/>
  <c r="H64" i="35"/>
  <c r="G64" i="35"/>
  <c r="F64" i="35"/>
  <c r="E64" i="35"/>
  <c r="D64" i="35"/>
  <c r="C64" i="35"/>
  <c r="B64" i="35"/>
  <c r="L63" i="35"/>
  <c r="K63" i="35"/>
  <c r="J63" i="35"/>
  <c r="I63" i="35"/>
  <c r="H63" i="35"/>
  <c r="G63" i="35"/>
  <c r="F63" i="35"/>
  <c r="E63" i="35"/>
  <c r="D63" i="35"/>
  <c r="C63" i="35"/>
  <c r="B63" i="35"/>
  <c r="L62" i="35"/>
  <c r="K62" i="35"/>
  <c r="J62" i="35"/>
  <c r="I62" i="35"/>
  <c r="H62" i="35"/>
  <c r="G62" i="35"/>
  <c r="F62" i="35"/>
  <c r="E62" i="35"/>
  <c r="D62" i="35"/>
  <c r="C62" i="35"/>
  <c r="B62" i="35"/>
  <c r="L61" i="35"/>
  <c r="K61" i="35"/>
  <c r="J61" i="35"/>
  <c r="I61" i="35"/>
  <c r="H61" i="35"/>
  <c r="G61" i="35"/>
  <c r="F61" i="35"/>
  <c r="E61" i="35"/>
  <c r="D61" i="35"/>
  <c r="C61" i="35"/>
  <c r="B61" i="35"/>
  <c r="L60" i="35"/>
  <c r="K60" i="35"/>
  <c r="J60" i="35"/>
  <c r="I60" i="35"/>
  <c r="H60" i="35"/>
  <c r="G60" i="35"/>
  <c r="F60" i="35"/>
  <c r="E60" i="35"/>
  <c r="D60" i="35"/>
  <c r="C60" i="35"/>
  <c r="B60" i="35"/>
  <c r="L59" i="35"/>
  <c r="K59" i="35"/>
  <c r="J59" i="35"/>
  <c r="I59" i="35"/>
  <c r="H59" i="35"/>
  <c r="G59" i="35"/>
  <c r="F59" i="35"/>
  <c r="E59" i="35"/>
  <c r="D59" i="35"/>
  <c r="C59" i="35"/>
  <c r="B59" i="35"/>
  <c r="L58" i="35"/>
  <c r="K58" i="35"/>
  <c r="J58" i="35"/>
  <c r="I58" i="35"/>
  <c r="H58" i="35"/>
  <c r="G58" i="35"/>
  <c r="F58" i="35"/>
  <c r="E58" i="35"/>
  <c r="D58" i="35"/>
  <c r="C58" i="35"/>
  <c r="B58" i="35"/>
  <c r="L57" i="35"/>
  <c r="K57" i="35"/>
  <c r="J57" i="35"/>
  <c r="I57" i="35"/>
  <c r="H57" i="35"/>
  <c r="G57" i="35"/>
  <c r="F57" i="35"/>
  <c r="E57" i="35"/>
  <c r="D57" i="35"/>
  <c r="C57" i="35"/>
  <c r="B57" i="35"/>
  <c r="L56" i="35"/>
  <c r="K56" i="35"/>
  <c r="J56" i="35"/>
  <c r="I56" i="35"/>
  <c r="H56" i="35"/>
  <c r="G56" i="35"/>
  <c r="F56" i="35"/>
  <c r="E56" i="35"/>
  <c r="D56" i="35"/>
  <c r="C56" i="35"/>
  <c r="B56" i="35"/>
  <c r="L55" i="35"/>
  <c r="K55" i="35"/>
  <c r="J55" i="35"/>
  <c r="I55" i="35"/>
  <c r="H55" i="35"/>
  <c r="G55" i="35"/>
  <c r="F55" i="35"/>
  <c r="E55" i="35"/>
  <c r="D55" i="35"/>
  <c r="C55" i="35"/>
  <c r="B55" i="35"/>
  <c r="L54" i="35"/>
  <c r="K54" i="35"/>
  <c r="J54" i="35"/>
  <c r="I54" i="35"/>
  <c r="H54" i="35"/>
  <c r="G54" i="35"/>
  <c r="F54" i="35"/>
  <c r="E54" i="35"/>
  <c r="D54" i="35"/>
  <c r="C54" i="35"/>
  <c r="B54" i="35"/>
  <c r="L53" i="35"/>
  <c r="K53" i="35"/>
  <c r="J53" i="35"/>
  <c r="I53" i="35"/>
  <c r="H53" i="35"/>
  <c r="G53" i="35"/>
  <c r="F53" i="35"/>
  <c r="E53" i="35"/>
  <c r="D53" i="35"/>
  <c r="C53" i="35"/>
  <c r="B53" i="35"/>
  <c r="R8" i="35"/>
  <c r="R10" i="35" s="1"/>
  <c r="Y5" i="35"/>
  <c r="Y4" i="35"/>
  <c r="Y3" i="35"/>
  <c r="N2" i="35"/>
  <c r="P8" i="35" s="1"/>
  <c r="L76" i="33"/>
  <c r="K76" i="33"/>
  <c r="J76" i="33"/>
  <c r="I76" i="33"/>
  <c r="H76" i="33"/>
  <c r="G76" i="33"/>
  <c r="F76" i="33"/>
  <c r="E76" i="33"/>
  <c r="D76" i="33"/>
  <c r="C76" i="33"/>
  <c r="B76" i="33"/>
  <c r="L75" i="33"/>
  <c r="K75" i="33"/>
  <c r="J75" i="33"/>
  <c r="I75" i="33"/>
  <c r="H75" i="33"/>
  <c r="G75" i="33"/>
  <c r="F75" i="33"/>
  <c r="E75" i="33"/>
  <c r="D75" i="33"/>
  <c r="C75" i="33"/>
  <c r="B75" i="33"/>
  <c r="L74" i="33"/>
  <c r="K74" i="33"/>
  <c r="J74" i="33"/>
  <c r="I74" i="33"/>
  <c r="H74" i="33"/>
  <c r="G74" i="33"/>
  <c r="F74" i="33"/>
  <c r="E74" i="33"/>
  <c r="D74" i="33"/>
  <c r="C74" i="33"/>
  <c r="B74" i="33"/>
  <c r="L73" i="33"/>
  <c r="K73" i="33"/>
  <c r="J73" i="33"/>
  <c r="I73" i="33"/>
  <c r="H73" i="33"/>
  <c r="G73" i="33"/>
  <c r="F73" i="33"/>
  <c r="E73" i="33"/>
  <c r="D73" i="33"/>
  <c r="C73" i="33"/>
  <c r="B73" i="33"/>
  <c r="L72" i="33"/>
  <c r="K72" i="33"/>
  <c r="J72" i="33"/>
  <c r="I72" i="33"/>
  <c r="H72" i="33"/>
  <c r="G72" i="33"/>
  <c r="F72" i="33"/>
  <c r="E72" i="33"/>
  <c r="D72" i="33"/>
  <c r="C72" i="33"/>
  <c r="B72" i="33"/>
  <c r="L71" i="33"/>
  <c r="K71" i="33"/>
  <c r="J71" i="33"/>
  <c r="I71" i="33"/>
  <c r="H71" i="33"/>
  <c r="G71" i="33"/>
  <c r="F71" i="33"/>
  <c r="E71" i="33"/>
  <c r="D71" i="33"/>
  <c r="C71" i="33"/>
  <c r="B71" i="33"/>
  <c r="L70" i="33"/>
  <c r="K70" i="33"/>
  <c r="J70" i="33"/>
  <c r="I70" i="33"/>
  <c r="H70" i="33"/>
  <c r="G70" i="33"/>
  <c r="F70" i="33"/>
  <c r="E70" i="33"/>
  <c r="D70" i="33"/>
  <c r="C70" i="33"/>
  <c r="B70" i="33"/>
  <c r="L69" i="33"/>
  <c r="K69" i="33"/>
  <c r="J69" i="33"/>
  <c r="I69" i="33"/>
  <c r="H69" i="33"/>
  <c r="G69" i="33"/>
  <c r="F69" i="33"/>
  <c r="E69" i="33"/>
  <c r="D69" i="33"/>
  <c r="C69" i="33"/>
  <c r="B69" i="33"/>
  <c r="L68" i="33"/>
  <c r="K68" i="33"/>
  <c r="J68" i="33"/>
  <c r="I68" i="33"/>
  <c r="H68" i="33"/>
  <c r="G68" i="33"/>
  <c r="F68" i="33"/>
  <c r="E68" i="33"/>
  <c r="D68" i="33"/>
  <c r="C68" i="33"/>
  <c r="B68" i="33"/>
  <c r="L67" i="33"/>
  <c r="K67" i="33"/>
  <c r="J67" i="33"/>
  <c r="I67" i="33"/>
  <c r="H67" i="33"/>
  <c r="G67" i="33"/>
  <c r="F67" i="33"/>
  <c r="E67" i="33"/>
  <c r="D67" i="33"/>
  <c r="C67" i="33"/>
  <c r="B67" i="33"/>
  <c r="L66" i="33"/>
  <c r="K66" i="33"/>
  <c r="J66" i="33"/>
  <c r="I66" i="33"/>
  <c r="H66" i="33"/>
  <c r="G66" i="33"/>
  <c r="F66" i="33"/>
  <c r="E66" i="33"/>
  <c r="D66" i="33"/>
  <c r="C66" i="33"/>
  <c r="B66" i="33"/>
  <c r="L65" i="33"/>
  <c r="K65" i="33"/>
  <c r="J65" i="33"/>
  <c r="I65" i="33"/>
  <c r="H65" i="33"/>
  <c r="G65" i="33"/>
  <c r="F65" i="33"/>
  <c r="E65" i="33"/>
  <c r="D65" i="33"/>
  <c r="C65" i="33"/>
  <c r="B65" i="33"/>
  <c r="L64" i="33"/>
  <c r="K64" i="33"/>
  <c r="J64" i="33"/>
  <c r="I64" i="33"/>
  <c r="H64" i="33"/>
  <c r="G64" i="33"/>
  <c r="F64" i="33"/>
  <c r="E64" i="33"/>
  <c r="D64" i="33"/>
  <c r="C64" i="33"/>
  <c r="B64" i="33"/>
  <c r="L63" i="33"/>
  <c r="K63" i="33"/>
  <c r="J63" i="33"/>
  <c r="I63" i="33"/>
  <c r="H63" i="33"/>
  <c r="G63" i="33"/>
  <c r="F63" i="33"/>
  <c r="E63" i="33"/>
  <c r="D63" i="33"/>
  <c r="C63" i="33"/>
  <c r="B63" i="33"/>
  <c r="L62" i="33"/>
  <c r="K62" i="33"/>
  <c r="J62" i="33"/>
  <c r="I62" i="33"/>
  <c r="H62" i="33"/>
  <c r="G62" i="33"/>
  <c r="F62" i="33"/>
  <c r="E62" i="33"/>
  <c r="D62" i="33"/>
  <c r="C62" i="33"/>
  <c r="B62" i="33"/>
  <c r="L61" i="33"/>
  <c r="K61" i="33"/>
  <c r="J61" i="33"/>
  <c r="I61" i="33"/>
  <c r="H61" i="33"/>
  <c r="G61" i="33"/>
  <c r="F61" i="33"/>
  <c r="E61" i="33"/>
  <c r="D61" i="33"/>
  <c r="C61" i="33"/>
  <c r="B61" i="33"/>
  <c r="L60" i="33"/>
  <c r="K60" i="33"/>
  <c r="J60" i="33"/>
  <c r="I60" i="33"/>
  <c r="H60" i="33"/>
  <c r="G60" i="33"/>
  <c r="F60" i="33"/>
  <c r="E60" i="33"/>
  <c r="D60" i="33"/>
  <c r="C60" i="33"/>
  <c r="B60" i="33"/>
  <c r="L59" i="33"/>
  <c r="K59" i="33"/>
  <c r="J59" i="33"/>
  <c r="I59" i="33"/>
  <c r="H59" i="33"/>
  <c r="G59" i="33"/>
  <c r="F59" i="33"/>
  <c r="E59" i="33"/>
  <c r="D59" i="33"/>
  <c r="C59" i="33"/>
  <c r="B59" i="33"/>
  <c r="L58" i="33"/>
  <c r="K58" i="33"/>
  <c r="J58" i="33"/>
  <c r="I58" i="33"/>
  <c r="H58" i="33"/>
  <c r="G58" i="33"/>
  <c r="F58" i="33"/>
  <c r="E58" i="33"/>
  <c r="D58" i="33"/>
  <c r="C58" i="33"/>
  <c r="B58" i="33"/>
  <c r="L57" i="33"/>
  <c r="K57" i="33"/>
  <c r="J57" i="33"/>
  <c r="I57" i="33"/>
  <c r="H57" i="33"/>
  <c r="G57" i="33"/>
  <c r="F57" i="33"/>
  <c r="E57" i="33"/>
  <c r="D57" i="33"/>
  <c r="C57" i="33"/>
  <c r="B57" i="33"/>
  <c r="L56" i="33"/>
  <c r="K56" i="33"/>
  <c r="J56" i="33"/>
  <c r="I56" i="33"/>
  <c r="H56" i="33"/>
  <c r="G56" i="33"/>
  <c r="F56" i="33"/>
  <c r="E56" i="33"/>
  <c r="D56" i="33"/>
  <c r="C56" i="33"/>
  <c r="B56" i="33"/>
  <c r="L55" i="33"/>
  <c r="K55" i="33"/>
  <c r="J55" i="33"/>
  <c r="I55" i="33"/>
  <c r="H55" i="33"/>
  <c r="G55" i="33"/>
  <c r="F55" i="33"/>
  <c r="E55" i="33"/>
  <c r="D55" i="33"/>
  <c r="C55" i="33"/>
  <c r="B55" i="33"/>
  <c r="L54" i="33"/>
  <c r="K54" i="33"/>
  <c r="J54" i="33"/>
  <c r="I54" i="33"/>
  <c r="H54" i="33"/>
  <c r="G54" i="33"/>
  <c r="F54" i="33"/>
  <c r="E54" i="33"/>
  <c r="D54" i="33"/>
  <c r="C54" i="33"/>
  <c r="B54" i="33"/>
  <c r="L53" i="33"/>
  <c r="K53" i="33"/>
  <c r="J53" i="33"/>
  <c r="I53" i="33"/>
  <c r="H53" i="33"/>
  <c r="G53" i="33"/>
  <c r="F53" i="33"/>
  <c r="E53" i="33"/>
  <c r="D53" i="33"/>
  <c r="C53" i="33"/>
  <c r="B53" i="33"/>
  <c r="R8" i="33"/>
  <c r="R10" i="33" s="1"/>
  <c r="Y3" i="33"/>
  <c r="N2" i="33"/>
  <c r="P8" i="33" s="1"/>
  <c r="L2" i="33"/>
  <c r="L76" i="32"/>
  <c r="K76" i="32"/>
  <c r="J76" i="32"/>
  <c r="I76" i="32"/>
  <c r="H76" i="32"/>
  <c r="G76" i="32"/>
  <c r="F76" i="32"/>
  <c r="E76" i="32"/>
  <c r="D76" i="32"/>
  <c r="C76" i="32"/>
  <c r="B76" i="32"/>
  <c r="L75" i="32"/>
  <c r="K75" i="32"/>
  <c r="J75" i="32"/>
  <c r="I75" i="32"/>
  <c r="H75" i="32"/>
  <c r="G75" i="32"/>
  <c r="F75" i="32"/>
  <c r="E75" i="32"/>
  <c r="D75" i="32"/>
  <c r="C75" i="32"/>
  <c r="B75" i="32"/>
  <c r="L74" i="32"/>
  <c r="K74" i="32"/>
  <c r="J74" i="32"/>
  <c r="I74" i="32"/>
  <c r="H74" i="32"/>
  <c r="G74" i="32"/>
  <c r="F74" i="32"/>
  <c r="E74" i="32"/>
  <c r="D74" i="32"/>
  <c r="C74" i="32"/>
  <c r="B74" i="32"/>
  <c r="L73" i="32"/>
  <c r="K73" i="32"/>
  <c r="J73" i="32"/>
  <c r="I73" i="32"/>
  <c r="H73" i="32"/>
  <c r="G73" i="32"/>
  <c r="F73" i="32"/>
  <c r="E73" i="32"/>
  <c r="D73" i="32"/>
  <c r="C73" i="32"/>
  <c r="B73" i="32"/>
  <c r="L72" i="32"/>
  <c r="K72" i="32"/>
  <c r="J72" i="32"/>
  <c r="I72" i="32"/>
  <c r="H72" i="32"/>
  <c r="G72" i="32"/>
  <c r="F72" i="32"/>
  <c r="E72" i="32"/>
  <c r="D72" i="32"/>
  <c r="C72" i="32"/>
  <c r="B72" i="32"/>
  <c r="L71" i="32"/>
  <c r="K71" i="32"/>
  <c r="J71" i="32"/>
  <c r="I71" i="32"/>
  <c r="H71" i="32"/>
  <c r="G71" i="32"/>
  <c r="F71" i="32"/>
  <c r="E71" i="32"/>
  <c r="D71" i="32"/>
  <c r="C71" i="32"/>
  <c r="B71" i="32"/>
  <c r="L70" i="32"/>
  <c r="K70" i="32"/>
  <c r="J70" i="32"/>
  <c r="I70" i="32"/>
  <c r="H70" i="32"/>
  <c r="G70" i="32"/>
  <c r="F70" i="32"/>
  <c r="E70" i="32"/>
  <c r="D70" i="32"/>
  <c r="C70" i="32"/>
  <c r="B70" i="32"/>
  <c r="L69" i="32"/>
  <c r="K69" i="32"/>
  <c r="J69" i="32"/>
  <c r="I69" i="32"/>
  <c r="H69" i="32"/>
  <c r="G69" i="32"/>
  <c r="F69" i="32"/>
  <c r="E69" i="32"/>
  <c r="D69" i="32"/>
  <c r="C69" i="32"/>
  <c r="B69" i="32"/>
  <c r="L68" i="32"/>
  <c r="K68" i="32"/>
  <c r="J68" i="32"/>
  <c r="I68" i="32"/>
  <c r="H68" i="32"/>
  <c r="G68" i="32"/>
  <c r="F68" i="32"/>
  <c r="E68" i="32"/>
  <c r="D68" i="32"/>
  <c r="C68" i="32"/>
  <c r="B68" i="32"/>
  <c r="L67" i="32"/>
  <c r="K67" i="32"/>
  <c r="J67" i="32"/>
  <c r="I67" i="32"/>
  <c r="H67" i="32"/>
  <c r="G67" i="32"/>
  <c r="F67" i="32"/>
  <c r="E67" i="32"/>
  <c r="D67" i="32"/>
  <c r="C67" i="32"/>
  <c r="B67" i="32"/>
  <c r="L66" i="32"/>
  <c r="K66" i="32"/>
  <c r="J66" i="32"/>
  <c r="I66" i="32"/>
  <c r="H66" i="32"/>
  <c r="G66" i="32"/>
  <c r="F66" i="32"/>
  <c r="E66" i="32"/>
  <c r="D66" i="32"/>
  <c r="C66" i="32"/>
  <c r="B66" i="32"/>
  <c r="L65" i="32"/>
  <c r="K65" i="32"/>
  <c r="J65" i="32"/>
  <c r="I65" i="32"/>
  <c r="H65" i="32"/>
  <c r="G65" i="32"/>
  <c r="F65" i="32"/>
  <c r="E65" i="32"/>
  <c r="D65" i="32"/>
  <c r="C65" i="32"/>
  <c r="B65" i="32"/>
  <c r="L64" i="32"/>
  <c r="K64" i="32"/>
  <c r="J64" i="32"/>
  <c r="I64" i="32"/>
  <c r="H64" i="32"/>
  <c r="G64" i="32"/>
  <c r="F64" i="32"/>
  <c r="E64" i="32"/>
  <c r="D64" i="32"/>
  <c r="C64" i="32"/>
  <c r="B64" i="32"/>
  <c r="L63" i="32"/>
  <c r="K63" i="32"/>
  <c r="J63" i="32"/>
  <c r="I63" i="32"/>
  <c r="H63" i="32"/>
  <c r="G63" i="32"/>
  <c r="F63" i="32"/>
  <c r="E63" i="32"/>
  <c r="D63" i="32"/>
  <c r="C63" i="32"/>
  <c r="B63" i="32"/>
  <c r="L62" i="32"/>
  <c r="K62" i="32"/>
  <c r="J62" i="32"/>
  <c r="I62" i="32"/>
  <c r="H62" i="32"/>
  <c r="G62" i="32"/>
  <c r="F62" i="32"/>
  <c r="E62" i="32"/>
  <c r="D62" i="32"/>
  <c r="C62" i="32"/>
  <c r="B62" i="32"/>
  <c r="L61" i="32"/>
  <c r="K61" i="32"/>
  <c r="J61" i="32"/>
  <c r="I61" i="32"/>
  <c r="H61" i="32"/>
  <c r="G61" i="32"/>
  <c r="F61" i="32"/>
  <c r="E61" i="32"/>
  <c r="D61" i="32"/>
  <c r="C61" i="32"/>
  <c r="B61" i="32"/>
  <c r="L60" i="32"/>
  <c r="K60" i="32"/>
  <c r="J60" i="32"/>
  <c r="I60" i="32"/>
  <c r="H60" i="32"/>
  <c r="G60" i="32"/>
  <c r="F60" i="32"/>
  <c r="E60" i="32"/>
  <c r="D60" i="32"/>
  <c r="C60" i="32"/>
  <c r="B60" i="32"/>
  <c r="L59" i="32"/>
  <c r="K59" i="32"/>
  <c r="J59" i="32"/>
  <c r="I59" i="32"/>
  <c r="H59" i="32"/>
  <c r="G59" i="32"/>
  <c r="F59" i="32"/>
  <c r="E59" i="32"/>
  <c r="D59" i="32"/>
  <c r="C59" i="32"/>
  <c r="B59" i="32"/>
  <c r="L58" i="32"/>
  <c r="K58" i="32"/>
  <c r="J58" i="32"/>
  <c r="I58" i="32"/>
  <c r="H58" i="32"/>
  <c r="G58" i="32"/>
  <c r="F58" i="32"/>
  <c r="E58" i="32"/>
  <c r="D58" i="32"/>
  <c r="C58" i="32"/>
  <c r="B58" i="32"/>
  <c r="L57" i="32"/>
  <c r="K57" i="32"/>
  <c r="J57" i="32"/>
  <c r="I57" i="32"/>
  <c r="H57" i="32"/>
  <c r="G57" i="32"/>
  <c r="F57" i="32"/>
  <c r="E57" i="32"/>
  <c r="D57" i="32"/>
  <c r="C57" i="32"/>
  <c r="B57" i="32"/>
  <c r="L56" i="32"/>
  <c r="K56" i="32"/>
  <c r="J56" i="32"/>
  <c r="I56" i="32"/>
  <c r="H56" i="32"/>
  <c r="G56" i="32"/>
  <c r="F56" i="32"/>
  <c r="E56" i="32"/>
  <c r="D56" i="32"/>
  <c r="C56" i="32"/>
  <c r="B56" i="32"/>
  <c r="L55" i="32"/>
  <c r="K55" i="32"/>
  <c r="J55" i="32"/>
  <c r="I55" i="32"/>
  <c r="H55" i="32"/>
  <c r="G55" i="32"/>
  <c r="F55" i="32"/>
  <c r="E55" i="32"/>
  <c r="D55" i="32"/>
  <c r="C55" i="32"/>
  <c r="B55" i="32"/>
  <c r="L54" i="32"/>
  <c r="K54" i="32"/>
  <c r="J54" i="32"/>
  <c r="I54" i="32"/>
  <c r="H54" i="32"/>
  <c r="G54" i="32"/>
  <c r="F54" i="32"/>
  <c r="E54" i="32"/>
  <c r="D54" i="32"/>
  <c r="C54" i="32"/>
  <c r="B54" i="32"/>
  <c r="L53" i="32"/>
  <c r="K53" i="32"/>
  <c r="J53" i="32"/>
  <c r="I53" i="32"/>
  <c r="H53" i="32"/>
  <c r="G53" i="32"/>
  <c r="F53" i="32"/>
  <c r="E53" i="32"/>
  <c r="D53" i="32"/>
  <c r="C53" i="32"/>
  <c r="B53" i="32"/>
  <c r="O8" i="32"/>
  <c r="J8" i="32" s="1"/>
  <c r="J9" i="32" s="1"/>
  <c r="Y3" i="32"/>
  <c r="N2" i="32"/>
  <c r="S8" i="32" s="1"/>
  <c r="S10" i="32" s="1"/>
  <c r="L2" i="32"/>
  <c r="Y3" i="31"/>
  <c r="L2" i="31"/>
  <c r="L76" i="31"/>
  <c r="K76" i="31"/>
  <c r="J76" i="31"/>
  <c r="I76" i="31"/>
  <c r="H76" i="31"/>
  <c r="G76" i="31"/>
  <c r="F76" i="31"/>
  <c r="E76" i="31"/>
  <c r="D76" i="31"/>
  <c r="C76" i="31"/>
  <c r="B76" i="31"/>
  <c r="L75" i="31"/>
  <c r="K75" i="31"/>
  <c r="J75" i="31"/>
  <c r="I75" i="31"/>
  <c r="H75" i="31"/>
  <c r="G75" i="31"/>
  <c r="F75" i="31"/>
  <c r="E75" i="31"/>
  <c r="D75" i="31"/>
  <c r="C75" i="31"/>
  <c r="B75" i="31"/>
  <c r="L74" i="31"/>
  <c r="K74" i="31"/>
  <c r="J74" i="31"/>
  <c r="I74" i="31"/>
  <c r="H74" i="31"/>
  <c r="G74" i="31"/>
  <c r="F74" i="31"/>
  <c r="E74" i="31"/>
  <c r="D74" i="31"/>
  <c r="C74" i="31"/>
  <c r="B74" i="31"/>
  <c r="L73" i="31"/>
  <c r="K73" i="31"/>
  <c r="J73" i="31"/>
  <c r="I73" i="31"/>
  <c r="H73" i="31"/>
  <c r="G73" i="31"/>
  <c r="F73" i="31"/>
  <c r="E73" i="31"/>
  <c r="D73" i="31"/>
  <c r="C73" i="31"/>
  <c r="B73" i="31"/>
  <c r="L72" i="31"/>
  <c r="K72" i="31"/>
  <c r="J72" i="31"/>
  <c r="I72" i="31"/>
  <c r="H72" i="31"/>
  <c r="G72" i="31"/>
  <c r="F72" i="31"/>
  <c r="E72" i="31"/>
  <c r="D72" i="31"/>
  <c r="C72" i="31"/>
  <c r="B72" i="31"/>
  <c r="L71" i="31"/>
  <c r="K71" i="31"/>
  <c r="J71" i="31"/>
  <c r="I71" i="31"/>
  <c r="H71" i="31"/>
  <c r="G71" i="31"/>
  <c r="F71" i="31"/>
  <c r="E71" i="31"/>
  <c r="D71" i="31"/>
  <c r="C71" i="31"/>
  <c r="B71" i="31"/>
  <c r="L70" i="31"/>
  <c r="K70" i="31"/>
  <c r="J70" i="31"/>
  <c r="I70" i="31"/>
  <c r="H70" i="31"/>
  <c r="G70" i="31"/>
  <c r="F70" i="31"/>
  <c r="E70" i="31"/>
  <c r="D70" i="31"/>
  <c r="C70" i="31"/>
  <c r="B70" i="31"/>
  <c r="L69" i="31"/>
  <c r="K69" i="31"/>
  <c r="J69" i="31"/>
  <c r="I69" i="31"/>
  <c r="H69" i="31"/>
  <c r="G69" i="31"/>
  <c r="F69" i="31"/>
  <c r="E69" i="31"/>
  <c r="D69" i="31"/>
  <c r="C69" i="31"/>
  <c r="B69" i="31"/>
  <c r="L68" i="31"/>
  <c r="K68" i="31"/>
  <c r="J68" i="31"/>
  <c r="I68" i="31"/>
  <c r="H68" i="31"/>
  <c r="G68" i="31"/>
  <c r="F68" i="31"/>
  <c r="E68" i="31"/>
  <c r="D68" i="31"/>
  <c r="C68" i="31"/>
  <c r="B68" i="31"/>
  <c r="L67" i="31"/>
  <c r="K67" i="31"/>
  <c r="J67" i="31"/>
  <c r="I67" i="31"/>
  <c r="H67" i="31"/>
  <c r="G67" i="31"/>
  <c r="F67" i="31"/>
  <c r="E67" i="31"/>
  <c r="D67" i="31"/>
  <c r="C67" i="31"/>
  <c r="B67" i="31"/>
  <c r="L66" i="31"/>
  <c r="K66" i="31"/>
  <c r="J66" i="31"/>
  <c r="I66" i="31"/>
  <c r="H66" i="31"/>
  <c r="G66" i="31"/>
  <c r="F66" i="31"/>
  <c r="E66" i="31"/>
  <c r="D66" i="31"/>
  <c r="C66" i="31"/>
  <c r="B66" i="31"/>
  <c r="L65" i="31"/>
  <c r="K65" i="31"/>
  <c r="J65" i="31"/>
  <c r="I65" i="31"/>
  <c r="H65" i="31"/>
  <c r="G65" i="31"/>
  <c r="F65" i="31"/>
  <c r="E65" i="31"/>
  <c r="D65" i="31"/>
  <c r="C65" i="31"/>
  <c r="B65" i="31"/>
  <c r="L64" i="31"/>
  <c r="K64" i="31"/>
  <c r="J64" i="31"/>
  <c r="I64" i="31"/>
  <c r="H64" i="31"/>
  <c r="G64" i="31"/>
  <c r="F64" i="31"/>
  <c r="E64" i="31"/>
  <c r="D64" i="31"/>
  <c r="C64" i="31"/>
  <c r="B64" i="31"/>
  <c r="L63" i="31"/>
  <c r="K63" i="31"/>
  <c r="J63" i="31"/>
  <c r="I63" i="31"/>
  <c r="H63" i="31"/>
  <c r="G63" i="31"/>
  <c r="F63" i="31"/>
  <c r="E63" i="31"/>
  <c r="D63" i="31"/>
  <c r="C63" i="31"/>
  <c r="B63" i="31"/>
  <c r="L62" i="31"/>
  <c r="K62" i="31"/>
  <c r="J62" i="31"/>
  <c r="I62" i="31"/>
  <c r="H62" i="31"/>
  <c r="G62" i="31"/>
  <c r="F62" i="31"/>
  <c r="E62" i="31"/>
  <c r="D62" i="31"/>
  <c r="C62" i="31"/>
  <c r="B62" i="31"/>
  <c r="L61" i="31"/>
  <c r="K61" i="31"/>
  <c r="J61" i="31"/>
  <c r="I61" i="31"/>
  <c r="H61" i="31"/>
  <c r="G61" i="31"/>
  <c r="F61" i="31"/>
  <c r="E61" i="31"/>
  <c r="D61" i="31"/>
  <c r="C61" i="31"/>
  <c r="B61" i="31"/>
  <c r="L60" i="31"/>
  <c r="K60" i="31"/>
  <c r="J60" i="31"/>
  <c r="I60" i="31"/>
  <c r="H60" i="31"/>
  <c r="G60" i="31"/>
  <c r="F60" i="31"/>
  <c r="E60" i="31"/>
  <c r="D60" i="31"/>
  <c r="C60" i="31"/>
  <c r="B60" i="31"/>
  <c r="L59" i="31"/>
  <c r="K59" i="31"/>
  <c r="J59" i="31"/>
  <c r="I59" i="31"/>
  <c r="H59" i="31"/>
  <c r="G59" i="31"/>
  <c r="F59" i="31"/>
  <c r="E59" i="31"/>
  <c r="D59" i="31"/>
  <c r="C59" i="31"/>
  <c r="B59" i="31"/>
  <c r="L58" i="31"/>
  <c r="K58" i="31"/>
  <c r="J58" i="31"/>
  <c r="I58" i="31"/>
  <c r="H58" i="31"/>
  <c r="G58" i="31"/>
  <c r="F58" i="31"/>
  <c r="E58" i="31"/>
  <c r="D58" i="31"/>
  <c r="C58" i="31"/>
  <c r="B58" i="31"/>
  <c r="L57" i="31"/>
  <c r="K57" i="31"/>
  <c r="J57" i="31"/>
  <c r="I57" i="31"/>
  <c r="H57" i="31"/>
  <c r="G57" i="31"/>
  <c r="F57" i="31"/>
  <c r="E57" i="31"/>
  <c r="D57" i="31"/>
  <c r="C57" i="31"/>
  <c r="B57" i="31"/>
  <c r="L56" i="31"/>
  <c r="K56" i="31"/>
  <c r="J56" i="31"/>
  <c r="I56" i="31"/>
  <c r="H56" i="31"/>
  <c r="G56" i="31"/>
  <c r="F56" i="31"/>
  <c r="E56" i="31"/>
  <c r="D56" i="31"/>
  <c r="C56" i="31"/>
  <c r="B56" i="31"/>
  <c r="L55" i="31"/>
  <c r="K55" i="31"/>
  <c r="J55" i="31"/>
  <c r="I55" i="31"/>
  <c r="H55" i="31"/>
  <c r="G55" i="31"/>
  <c r="F55" i="31"/>
  <c r="E55" i="31"/>
  <c r="D55" i="31"/>
  <c r="C55" i="31"/>
  <c r="B55" i="31"/>
  <c r="L54" i="31"/>
  <c r="K54" i="31"/>
  <c r="J54" i="31"/>
  <c r="I54" i="31"/>
  <c r="H54" i="31"/>
  <c r="G54" i="31"/>
  <c r="F54" i="31"/>
  <c r="E54" i="31"/>
  <c r="D54" i="31"/>
  <c r="C54" i="31"/>
  <c r="B54" i="31"/>
  <c r="L53" i="31"/>
  <c r="K53" i="31"/>
  <c r="J53" i="31"/>
  <c r="I53" i="31"/>
  <c r="H53" i="31"/>
  <c r="G53" i="31"/>
  <c r="F53" i="31"/>
  <c r="E53" i="31"/>
  <c r="D53" i="31"/>
  <c r="C53" i="31"/>
  <c r="B53" i="31"/>
  <c r="N2" i="31"/>
  <c r="Q8" i="31" s="1"/>
  <c r="C36" i="36" l="1"/>
  <c r="C37" i="36" s="1"/>
  <c r="D36" i="36"/>
  <c r="E36" i="36"/>
  <c r="E37" i="36" s="1"/>
  <c r="I37" i="36"/>
  <c r="J37" i="36"/>
  <c r="K8" i="36"/>
  <c r="K9" i="36" s="1"/>
  <c r="K38" i="36" s="1"/>
  <c r="K39" i="36" s="1"/>
  <c r="P10" i="36"/>
  <c r="F8" i="36"/>
  <c r="F9" i="36" s="1"/>
  <c r="G8" i="36"/>
  <c r="G9" i="36" s="1"/>
  <c r="F37" i="36"/>
  <c r="F38" i="36"/>
  <c r="F39" i="36" s="1"/>
  <c r="Z7" i="36" s="1"/>
  <c r="D37" i="36"/>
  <c r="G37" i="36"/>
  <c r="G38" i="36"/>
  <c r="G39" i="36" s="1"/>
  <c r="Z8" i="36" s="1"/>
  <c r="B8" i="36"/>
  <c r="B9" i="36" s="1"/>
  <c r="O8" i="36"/>
  <c r="U8" i="36"/>
  <c r="U10" i="36" s="1"/>
  <c r="B38" i="36"/>
  <c r="B39" i="36" s="1"/>
  <c r="H38" i="36"/>
  <c r="H39" i="36" s="1"/>
  <c r="I8" i="36"/>
  <c r="I9" i="36" s="1"/>
  <c r="I38" i="36" s="1"/>
  <c r="I39" i="36" s="1"/>
  <c r="D8" i="36"/>
  <c r="D9" i="36" s="1"/>
  <c r="D38" i="36" s="1"/>
  <c r="D39" i="36" s="1"/>
  <c r="Z5" i="36" s="1"/>
  <c r="I36" i="33"/>
  <c r="I37" i="33" s="1"/>
  <c r="G36" i="35"/>
  <c r="I36" i="35"/>
  <c r="I37" i="35" s="1"/>
  <c r="H36" i="33"/>
  <c r="H37" i="33" s="1"/>
  <c r="C36" i="33"/>
  <c r="D36" i="33"/>
  <c r="D37" i="33" s="1"/>
  <c r="J36" i="33"/>
  <c r="E36" i="33"/>
  <c r="K36" i="33"/>
  <c r="F36" i="33"/>
  <c r="F38" i="33" s="1"/>
  <c r="F39" i="33" s="1"/>
  <c r="L36" i="33"/>
  <c r="J36" i="32"/>
  <c r="J36" i="35"/>
  <c r="K36" i="35"/>
  <c r="K38" i="35" s="1"/>
  <c r="K39" i="35" s="1"/>
  <c r="H36" i="35"/>
  <c r="L36" i="35"/>
  <c r="F36" i="35"/>
  <c r="F37" i="35" s="1"/>
  <c r="E36" i="35"/>
  <c r="E37" i="35" s="1"/>
  <c r="D36" i="35"/>
  <c r="D37" i="35" s="1"/>
  <c r="C36" i="35"/>
  <c r="C37" i="35" s="1"/>
  <c r="B36" i="35"/>
  <c r="B37" i="35" s="1"/>
  <c r="G37" i="35"/>
  <c r="G38" i="35"/>
  <c r="G39" i="35" s="1"/>
  <c r="Z8" i="35" s="1"/>
  <c r="K8" i="35"/>
  <c r="K9" i="35" s="1"/>
  <c r="P10" i="35"/>
  <c r="F8" i="35"/>
  <c r="F9" i="35" s="1"/>
  <c r="G8" i="35"/>
  <c r="G9" i="35" s="1"/>
  <c r="H37" i="35"/>
  <c r="J37" i="35"/>
  <c r="S8" i="35"/>
  <c r="S10" i="35" s="1"/>
  <c r="Q8" i="35"/>
  <c r="N8" i="35"/>
  <c r="T8" i="35"/>
  <c r="T10" i="35" s="1"/>
  <c r="O8" i="35"/>
  <c r="U8" i="35"/>
  <c r="U10" i="35" s="1"/>
  <c r="D36" i="32"/>
  <c r="B36" i="33"/>
  <c r="B37" i="33" s="1"/>
  <c r="G36" i="33"/>
  <c r="G37" i="33" s="1"/>
  <c r="G8" i="33"/>
  <c r="G9" i="33" s="1"/>
  <c r="K8" i="33"/>
  <c r="K9" i="33" s="1"/>
  <c r="K38" i="33" s="1"/>
  <c r="K39" i="33" s="1"/>
  <c r="P10" i="33"/>
  <c r="F8" i="33"/>
  <c r="F9" i="33" s="1"/>
  <c r="J37" i="33"/>
  <c r="E37" i="33"/>
  <c r="S8" i="33"/>
  <c r="S10" i="33" s="1"/>
  <c r="T8" i="33"/>
  <c r="T10" i="33" s="1"/>
  <c r="Q8" i="33"/>
  <c r="C37" i="33"/>
  <c r="N8" i="33"/>
  <c r="O8" i="33"/>
  <c r="U8" i="33"/>
  <c r="U10" i="33" s="1"/>
  <c r="R8" i="32"/>
  <c r="R10" i="32" s="1"/>
  <c r="N8" i="32"/>
  <c r="I8" i="32" s="1"/>
  <c r="I9" i="32" s="1"/>
  <c r="U8" i="32"/>
  <c r="U10" i="32" s="1"/>
  <c r="E8" i="32"/>
  <c r="E9" i="32" s="1"/>
  <c r="E38" i="32" s="1"/>
  <c r="E39" i="32" s="1"/>
  <c r="P8" i="32"/>
  <c r="O10" i="32"/>
  <c r="Q8" i="32"/>
  <c r="E36" i="32"/>
  <c r="E37" i="32" s="1"/>
  <c r="F36" i="32"/>
  <c r="F37" i="32" s="1"/>
  <c r="L36" i="32"/>
  <c r="G36" i="32"/>
  <c r="G37" i="32" s="1"/>
  <c r="C36" i="32"/>
  <c r="C37" i="32" s="1"/>
  <c r="T8" i="32"/>
  <c r="T10" i="32" s="1"/>
  <c r="B36" i="32"/>
  <c r="B37" i="32" s="1"/>
  <c r="I36" i="32"/>
  <c r="I38" i="32" s="1"/>
  <c r="I39" i="32" s="1"/>
  <c r="K36" i="32"/>
  <c r="H36" i="32"/>
  <c r="H37" i="32" s="1"/>
  <c r="D37" i="32"/>
  <c r="I37" i="32"/>
  <c r="J38" i="32"/>
  <c r="J39" i="32" s="1"/>
  <c r="J37" i="32"/>
  <c r="C8" i="32"/>
  <c r="C9" i="32" s="1"/>
  <c r="N10" i="32"/>
  <c r="B8" i="32"/>
  <c r="B9" i="32" s="1"/>
  <c r="L36" i="31"/>
  <c r="T8" i="31"/>
  <c r="T10" i="31" s="1"/>
  <c r="U8" i="31"/>
  <c r="U10" i="31" s="1"/>
  <c r="K36" i="31"/>
  <c r="N8" i="31"/>
  <c r="D8" i="31" s="1"/>
  <c r="D9" i="31" s="1"/>
  <c r="O8" i="31"/>
  <c r="R8" i="31"/>
  <c r="R10" i="31" s="1"/>
  <c r="S8" i="31"/>
  <c r="S10" i="31" s="1"/>
  <c r="H36" i="31"/>
  <c r="H37" i="31" s="1"/>
  <c r="F36" i="31"/>
  <c r="F37" i="31" s="1"/>
  <c r="E36" i="31"/>
  <c r="E37" i="31" s="1"/>
  <c r="B36" i="31"/>
  <c r="B37" i="31" s="1"/>
  <c r="C36" i="31"/>
  <c r="C37" i="31" s="1"/>
  <c r="D36" i="31"/>
  <c r="D37" i="31" s="1"/>
  <c r="J36" i="31"/>
  <c r="J37" i="31" s="1"/>
  <c r="I36" i="31"/>
  <c r="I37" i="31" s="1"/>
  <c r="G36" i="31"/>
  <c r="G37" i="31" s="1"/>
  <c r="Q10" i="31"/>
  <c r="H8" i="31"/>
  <c r="H9" i="31" s="1"/>
  <c r="L8" i="31"/>
  <c r="L9" i="31" s="1"/>
  <c r="P8" i="31"/>
  <c r="Z3" i="36" l="1"/>
  <c r="AB3" i="36" s="1"/>
  <c r="O10" i="36"/>
  <c r="E8" i="36"/>
  <c r="E9" i="36" s="1"/>
  <c r="E38" i="36" s="1"/>
  <c r="E39" i="36" s="1"/>
  <c r="Z6" i="36" s="1"/>
  <c r="J8" i="36"/>
  <c r="J9" i="36" s="1"/>
  <c r="J38" i="36" s="1"/>
  <c r="J39" i="36" s="1"/>
  <c r="C8" i="36"/>
  <c r="C9" i="36" s="1"/>
  <c r="C38" i="36" s="1"/>
  <c r="C39" i="36" s="1"/>
  <c r="Z4" i="36" s="1"/>
  <c r="F37" i="33"/>
  <c r="D8" i="32"/>
  <c r="D9" i="32" s="1"/>
  <c r="D38" i="32" s="1"/>
  <c r="D39" i="32" s="1"/>
  <c r="F38" i="35"/>
  <c r="F39" i="35" s="1"/>
  <c r="Z7" i="35" s="1"/>
  <c r="I8" i="35"/>
  <c r="I9" i="35" s="1"/>
  <c r="I38" i="35" s="1"/>
  <c r="I39" i="35" s="1"/>
  <c r="B8" i="35"/>
  <c r="B9" i="35" s="1"/>
  <c r="B38" i="35" s="1"/>
  <c r="B39" i="35" s="1"/>
  <c r="Z3" i="35" s="1"/>
  <c r="AB3" i="35" s="1"/>
  <c r="N10" i="35"/>
  <c r="D8" i="35"/>
  <c r="D9" i="35" s="1"/>
  <c r="D38" i="35" s="1"/>
  <c r="D39" i="35" s="1"/>
  <c r="Z5" i="35" s="1"/>
  <c r="Q10" i="35"/>
  <c r="H8" i="35"/>
  <c r="H9" i="35" s="1"/>
  <c r="H38" i="35" s="1"/>
  <c r="H39" i="35" s="1"/>
  <c r="L8" i="35"/>
  <c r="L9" i="35" s="1"/>
  <c r="L38" i="35" s="1"/>
  <c r="L39" i="35" s="1"/>
  <c r="C8" i="35"/>
  <c r="C9" i="35" s="1"/>
  <c r="C38" i="35" s="1"/>
  <c r="C39" i="35" s="1"/>
  <c r="Z4" i="35" s="1"/>
  <c r="E8" i="35"/>
  <c r="E9" i="35" s="1"/>
  <c r="E38" i="35" s="1"/>
  <c r="E39" i="35" s="1"/>
  <c r="Z6" i="35" s="1"/>
  <c r="O10" i="35"/>
  <c r="J8" i="35"/>
  <c r="J9" i="35" s="1"/>
  <c r="J38" i="35" s="1"/>
  <c r="J39" i="35" s="1"/>
  <c r="G38" i="33"/>
  <c r="G39" i="33" s="1"/>
  <c r="Q10" i="33"/>
  <c r="L8" i="33"/>
  <c r="L9" i="33" s="1"/>
  <c r="L38" i="33" s="1"/>
  <c r="L39" i="33" s="1"/>
  <c r="H8" i="33"/>
  <c r="H9" i="33" s="1"/>
  <c r="H38" i="33" s="1"/>
  <c r="H39" i="33" s="1"/>
  <c r="C8" i="33"/>
  <c r="C9" i="33" s="1"/>
  <c r="C38" i="33" s="1"/>
  <c r="C39" i="33" s="1"/>
  <c r="E8" i="33"/>
  <c r="E9" i="33" s="1"/>
  <c r="E38" i="33" s="1"/>
  <c r="E39" i="33" s="1"/>
  <c r="J8" i="33"/>
  <c r="J9" i="33" s="1"/>
  <c r="J38" i="33" s="1"/>
  <c r="J39" i="33" s="1"/>
  <c r="O10" i="33"/>
  <c r="N10" i="33"/>
  <c r="B8" i="33"/>
  <c r="B9" i="33" s="1"/>
  <c r="B38" i="33" s="1"/>
  <c r="B39" i="33" s="1"/>
  <c r="Z3" i="33" s="1"/>
  <c r="D8" i="33"/>
  <c r="D9" i="33" s="1"/>
  <c r="D38" i="33" s="1"/>
  <c r="D39" i="33" s="1"/>
  <c r="I8" i="33"/>
  <c r="I9" i="33" s="1"/>
  <c r="I38" i="33" s="1"/>
  <c r="I39" i="33" s="1"/>
  <c r="B38" i="32"/>
  <c r="B39" i="32" s="1"/>
  <c r="Z3" i="32" s="1"/>
  <c r="F8" i="32"/>
  <c r="F9" i="32" s="1"/>
  <c r="F38" i="32" s="1"/>
  <c r="F39" i="32" s="1"/>
  <c r="K8" i="32"/>
  <c r="K9" i="32" s="1"/>
  <c r="K38" i="32" s="1"/>
  <c r="K39" i="32" s="1"/>
  <c r="P10" i="32"/>
  <c r="G8" i="32"/>
  <c r="G9" i="32" s="1"/>
  <c r="G38" i="32" s="1"/>
  <c r="G39" i="32" s="1"/>
  <c r="C38" i="32"/>
  <c r="C39" i="32" s="1"/>
  <c r="L8" i="32"/>
  <c r="L9" i="32" s="1"/>
  <c r="L38" i="32" s="1"/>
  <c r="L39" i="32" s="1"/>
  <c r="Q10" i="32"/>
  <c r="H8" i="32"/>
  <c r="H9" i="32" s="1"/>
  <c r="H38" i="32" s="1"/>
  <c r="H39" i="32" s="1"/>
  <c r="I8" i="31"/>
  <c r="I9" i="31" s="1"/>
  <c r="B8" i="31"/>
  <c r="B9" i="31" s="1"/>
  <c r="B38" i="31" s="1"/>
  <c r="B39" i="31" s="1"/>
  <c r="Z3" i="31" s="1"/>
  <c r="L38" i="31"/>
  <c r="L39" i="31" s="1"/>
  <c r="D38" i="31"/>
  <c r="D39" i="31" s="1"/>
  <c r="N10" i="31"/>
  <c r="J8" i="31"/>
  <c r="J9" i="31" s="1"/>
  <c r="J38" i="31" s="1"/>
  <c r="J39" i="31" s="1"/>
  <c r="O10" i="31"/>
  <c r="E8" i="31"/>
  <c r="E9" i="31" s="1"/>
  <c r="E38" i="31" s="1"/>
  <c r="E39" i="31" s="1"/>
  <c r="C8" i="31"/>
  <c r="C9" i="31" s="1"/>
  <c r="C38" i="31" s="1"/>
  <c r="C39" i="31" s="1"/>
  <c r="I38" i="31"/>
  <c r="I39" i="31" s="1"/>
  <c r="H38" i="31"/>
  <c r="H39" i="31" s="1"/>
  <c r="P10" i="31"/>
  <c r="G8" i="31"/>
  <c r="G9" i="31" s="1"/>
  <c r="G38" i="31" s="1"/>
  <c r="G39" i="31" s="1"/>
  <c r="F8" i="31"/>
  <c r="F9" i="31" s="1"/>
  <c r="F38" i="31" s="1"/>
  <c r="K8" i="31"/>
  <c r="K9" i="31" s="1"/>
  <c r="K38" i="31" s="1"/>
  <c r="K39" i="31" s="1"/>
  <c r="W39" i="36" l="1"/>
  <c r="F39" i="31"/>
</calcChain>
</file>

<file path=xl/sharedStrings.xml><?xml version="1.0" encoding="utf-8"?>
<sst xmlns="http://schemas.openxmlformats.org/spreadsheetml/2006/main" count="248" uniqueCount="65">
  <si>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</si>
  <si>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</si>
  <si>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</si>
  <si>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t>TBU C</t>
  </si>
  <si>
    <t>ρ Kg/m3</t>
  </si>
  <si>
    <t>ρ</t>
  </si>
  <si>
    <t>Dens</t>
  </si>
  <si>
    <t>v (m/s)</t>
  </si>
  <si>
    <t>rpm</t>
  </si>
  <si>
    <t>Consumo A</t>
  </si>
  <si>
    <t>Medio A</t>
  </si>
  <si>
    <t>Equipamento</t>
  </si>
  <si>
    <t xml:space="preserve">Leituras PV em Pa ; 8  em cada plano;4 Planos </t>
  </si>
  <si>
    <t>Localidade</t>
  </si>
  <si>
    <t>A</t>
  </si>
  <si>
    <t>D</t>
  </si>
  <si>
    <t>Frequencia do Inversor</t>
  </si>
  <si>
    <t>Rotação nominal do motor</t>
  </si>
  <si>
    <t>Corrente nominal do motor A</t>
  </si>
  <si>
    <t>Fator de serviço do motor</t>
  </si>
  <si>
    <t>Planilha de medição de vazão</t>
  </si>
  <si>
    <t>Altitude do local m :</t>
  </si>
  <si>
    <t>Diametro duto  m</t>
  </si>
  <si>
    <t>Nivel de ruido</t>
  </si>
  <si>
    <t>I</t>
  </si>
  <si>
    <t>J</t>
  </si>
  <si>
    <t>B</t>
  </si>
  <si>
    <t>C</t>
  </si>
  <si>
    <t>E</t>
  </si>
  <si>
    <t>F</t>
  </si>
  <si>
    <t>G</t>
  </si>
  <si>
    <t>H</t>
  </si>
  <si>
    <t>Vazão 
(m3/h)</t>
  </si>
  <si>
    <t>Pressão total (mmCa)</t>
  </si>
  <si>
    <t>Corrente consumida do motor (A)</t>
  </si>
  <si>
    <r>
      <t>ρ</t>
    </r>
    <r>
      <rPr>
        <vertAlign val="subscript"/>
        <sz val="14"/>
        <color theme="1"/>
        <rFont val="Calibri"/>
        <family val="2"/>
      </rPr>
      <t>d</t>
    </r>
    <r>
      <rPr>
        <sz val="14"/>
        <color theme="1"/>
        <rFont val="Calibri"/>
        <family val="2"/>
      </rPr>
      <t xml:space="preserve"> Kg/m3</t>
    </r>
  </si>
  <si>
    <r>
      <t>Vazão m</t>
    </r>
    <r>
      <rPr>
        <vertAlign val="subscript"/>
        <sz val="14"/>
        <color theme="1"/>
        <rFont val="Calibri"/>
        <family val="2"/>
        <scheme val="minor"/>
      </rPr>
      <t>3</t>
    </r>
    <r>
      <rPr>
        <sz val="14"/>
        <color theme="1"/>
        <rFont val="Calibri"/>
        <family val="2"/>
        <scheme val="minor"/>
      </rPr>
      <t>/h</t>
    </r>
  </si>
  <si>
    <t>PROT. MAXX 210 - VEL. MÍN.</t>
  </si>
  <si>
    <t>Vazão 
(m3/h) Catálogo</t>
  </si>
  <si>
    <t>Percentual de vazão em relação ao catalogo</t>
  </si>
  <si>
    <t>ACI 100 + RVC</t>
  </si>
  <si>
    <t>Pv (Pa) dinamica</t>
  </si>
  <si>
    <t>Pressão total</t>
  </si>
  <si>
    <t xml:space="preserve">ACI 100 </t>
  </si>
  <si>
    <t>vazão</t>
  </si>
  <si>
    <t>pressão</t>
  </si>
  <si>
    <t>ACI 100 EC</t>
  </si>
  <si>
    <t>ROTAÇÃO ACI</t>
  </si>
  <si>
    <t>ROTAÃO ACI EC</t>
  </si>
  <si>
    <t>,+-10%</t>
  </si>
  <si>
    <t>vazão teorica ACI, aumentando rpm para 3260</t>
  </si>
  <si>
    <t>RPM1</t>
  </si>
  <si>
    <t>RPM2</t>
  </si>
  <si>
    <t>Q</t>
  </si>
  <si>
    <t>TESTADO</t>
  </si>
  <si>
    <t>DIF</t>
  </si>
  <si>
    <t>CALCULADO</t>
  </si>
  <si>
    <t>ACI 100 + RVC + REDUÇÃO SAÍDA</t>
  </si>
  <si>
    <t>Rotação do motor</t>
  </si>
  <si>
    <t xml:space="preserve">ACI EC 100 - 3260 RPM </t>
  </si>
  <si>
    <t>DUTADO</t>
  </si>
  <si>
    <t>SEM DUTO</t>
  </si>
  <si>
    <t>SALA</t>
  </si>
  <si>
    <t xml:space="preserve">ACI 100 - 2500 RPM </t>
  </si>
  <si>
    <t>TESTE DE NÍVEL DE RUÍDO [dB]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</si>
</sst>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0.0"/>
    <numFmt numFmtId="168" formatCode="_-* #,##0.0_-;\-* #,##0.0_-;_-* &quot;-&quot;??_-;_-@_-"/>
    <numFmt numFmtId="169" formatCode="#,##0.00000000"/>
    <numFmt numFmtId="170" formatCode="0.000000"/>
    <numFmt numFmtId="171" formatCode="#,##0.00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vertical="center"/>
    </xf>
    <xf numFmtId="43" fontId="0" fillId="2" borderId="1" xfId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2" applyNumberFormat="1" applyFont="1" applyBorder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vertical="center"/>
    </xf>
    <xf numFmtId="43" fontId="7" fillId="2" borderId="1" xfId="1" applyFont="1" applyFill="1" applyBorder="1" applyAlignment="1">
      <alignment horizontal="center" vertical="center"/>
    </xf>
    <xf numFmtId="168" fontId="7" fillId="2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168" fontId="10" fillId="2" borderId="1" xfId="1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" fontId="10" fillId="3" borderId="7" xfId="0" applyNumberFormat="1" applyFont="1" applyFill="1" applyBorder="1" applyAlignment="1">
      <alignment horizontal="center" vertical="center" wrapText="1"/>
    </xf>
    <xf numFmtId="1" fontId="0" fillId="3" borderId="10" xfId="0" applyNumberFormat="1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 wrapText="1"/>
    </xf>
    <xf numFmtId="1" fontId="0" fillId="3" borderId="15" xfId="0" applyNumberFormat="1" applyFill="1" applyBorder="1" applyAlignment="1">
      <alignment horizontal="center" vertical="center"/>
    </xf>
    <xf numFmtId="1" fontId="0" fillId="3" borderId="18" xfId="0" applyNumberForma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0" fillId="0" borderId="16" xfId="2" applyFont="1" applyBorder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3" borderId="17" xfId="0" applyNumberFormat="1" applyFill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" fontId="14" fillId="0" borderId="0" xfId="0" applyNumberFormat="1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2" xfId="0" applyBorder="1"/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/>
    <xf numFmtId="0" fontId="0" fillId="0" borderId="8" xfId="0" applyBorder="1"/>
    <xf numFmtId="0" fontId="0" fillId="0" borderId="9" xfId="0" applyBorder="1"/>
    <xf numFmtId="0" fontId="0" fillId="0" borderId="26" xfId="0" applyBorder="1"/>
    <xf numFmtId="0" fontId="0" fillId="0" borderId="11" xfId="0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FFFF4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'ACI 100 PxV - EC'!$Y$1:$Z$1</c:f>
              <c:strCache>
                <c:ptCount val="1"/>
                <c:pt idx="0">
                  <c:v>ACI 100 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'ACI 100 PxV - EC'!$Z$3:$Z$8</c:f>
              <c:numCache>
                <c:formatCode>0</c:formatCode>
                <c:ptCount val="6"/>
                <c:pt idx="0">
                  <c:v>256.19697471829875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'ACI 100 PxV - EC'!$Y$3:$Y$8</c:f>
              <c:numCache>
                <c:formatCode>0</c:formatCode>
                <c:ptCount val="6"/>
                <c:pt idx="0">
                  <c:v>2.7494908350305498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49.898167006109979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77-49EA-A3A0-3DDB651981F7}"/>
            </c:ext>
          </c:extLst>
        </c:ser>
        <c:ser>
          <c:idx val="1"/>
          <c:order val="1"/>
          <c:tx>
            <c:v>catalogo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'ACI 100 PxV - EC'!$AE$3:$AE$11</c:f>
              <c:numCache>
                <c:formatCode>General</c:formatCode>
                <c:ptCount val="9"/>
                <c:pt idx="0">
                  <c:v>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150</c:v>
                </c:pt>
                <c:pt idx="5">
                  <c:v>175</c:v>
                </c:pt>
                <c:pt idx="6">
                  <c:v>200</c:v>
                </c:pt>
                <c:pt idx="7">
                  <c:v>250</c:v>
                </c:pt>
                <c:pt idx="8">
                  <c:v>275</c:v>
                </c:pt>
              </c:numCache>
            </c:numRef>
          </c:xVal>
          <c:yVal>
            <c:numRef>
              <c:f>'ACI 100 PxV - EC'!$AF$3:$AF$11</c:f>
              <c:numCache>
                <c:formatCode>General</c:formatCode>
                <c:ptCount val="9"/>
                <c:pt idx="0">
                  <c:v>34</c:v>
                </c:pt>
                <c:pt idx="1">
                  <c:v>29</c:v>
                </c:pt>
                <c:pt idx="2">
                  <c:v>28.5</c:v>
                </c:pt>
                <c:pt idx="3">
                  <c:v>28</c:v>
                </c:pt>
                <c:pt idx="4">
                  <c:v>25</c:v>
                </c:pt>
                <c:pt idx="5">
                  <c:v>23</c:v>
                </c:pt>
                <c:pt idx="6">
                  <c:v>22</c:v>
                </c:pt>
                <c:pt idx="7">
                  <c:v>15</c:v>
                </c:pt>
                <c:pt idx="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77-49EA-A3A0-3DDB65198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'ACI 100 PxV'!$Y$1:$Z$1</c:f>
              <c:strCache>
                <c:ptCount val="1"/>
                <c:pt idx="0">
                  <c:v>ACI 100 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'ACI 100 PxV'!$Z$3:$Z$8</c:f>
              <c:numCache>
                <c:formatCode>0</c:formatCode>
                <c:ptCount val="6"/>
                <c:pt idx="0">
                  <c:v>230.27460988293339</c:v>
                </c:pt>
                <c:pt idx="1">
                  <c:v>202.03758795390786</c:v>
                </c:pt>
                <c:pt idx="2">
                  <c:v>184.47454323389306</c:v>
                </c:pt>
                <c:pt idx="3">
                  <c:v>128.59276237095844</c:v>
                </c:pt>
                <c:pt idx="4">
                  <c:v>60.559857205988969</c:v>
                </c:pt>
                <c:pt idx="5">
                  <c:v>0</c:v>
                </c:pt>
              </c:numCache>
            </c:numRef>
          </c:xVal>
          <c:yVal>
            <c:numRef>
              <c:f>'ACI 100 PxV'!$Y$3:$Y$8</c:f>
              <c:numCache>
                <c:formatCode>0</c:formatCode>
                <c:ptCount val="6"/>
                <c:pt idx="0">
                  <c:v>2.7494908350305498</c:v>
                </c:pt>
                <c:pt idx="1">
                  <c:v>5.0916496945010179</c:v>
                </c:pt>
                <c:pt idx="2">
                  <c:v>10.183299389002036</c:v>
                </c:pt>
                <c:pt idx="3">
                  <c:v>20.366598778004072</c:v>
                </c:pt>
                <c:pt idx="4">
                  <c:v>35.641547861507128</c:v>
                </c:pt>
                <c:pt idx="5">
                  <c:v>49.898167006109979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3D-4998-96AF-D482ED1C0713}"/>
            </c:ext>
          </c:extLst>
        </c:ser>
        <c:ser>
          <c:idx val="1"/>
          <c:order val="1"/>
          <c:tx>
            <c:v>catalogo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'ACI 100 PxV'!$AE$3:$AE$11</c:f>
              <c:numCache>
                <c:formatCode>General</c:formatCode>
                <c:ptCount val="9"/>
                <c:pt idx="0">
                  <c:v>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150</c:v>
                </c:pt>
                <c:pt idx="5">
                  <c:v>175</c:v>
                </c:pt>
                <c:pt idx="6">
                  <c:v>200</c:v>
                </c:pt>
                <c:pt idx="7">
                  <c:v>250</c:v>
                </c:pt>
                <c:pt idx="8">
                  <c:v>275</c:v>
                </c:pt>
              </c:numCache>
            </c:numRef>
          </c:xVal>
          <c:yVal>
            <c:numRef>
              <c:f>'ACI 100 PxV'!$AF$3:$AF$11</c:f>
              <c:numCache>
                <c:formatCode>General</c:formatCode>
                <c:ptCount val="9"/>
                <c:pt idx="0">
                  <c:v>34</c:v>
                </c:pt>
                <c:pt idx="1">
                  <c:v>29</c:v>
                </c:pt>
                <c:pt idx="2">
                  <c:v>28.5</c:v>
                </c:pt>
                <c:pt idx="3">
                  <c:v>28</c:v>
                </c:pt>
                <c:pt idx="4">
                  <c:v>25</c:v>
                </c:pt>
                <c:pt idx="5">
                  <c:v>23</c:v>
                </c:pt>
                <c:pt idx="6">
                  <c:v>22</c:v>
                </c:pt>
                <c:pt idx="7">
                  <c:v>15</c:v>
                </c:pt>
                <c:pt idx="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3D-4998-96AF-D482ED1C0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CF77EB-9138-485D-AFF0-3853C15F98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248BECB-972E-AA8C-10A9-C6196AE16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795619</xdr:colOff>
      <xdr:row>79</xdr:row>
      <xdr:rowOff>56029</xdr:rowOff>
    </xdr:from>
    <xdr:ext cx="2898322" cy="41383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7E0F28CD-6363-4716-883A-E6E8CD63CD54}"/>
                </a:ext>
              </a:extLst>
            </xdr:cNvPr>
            <xdr:cNvSpPr txBox="1"/>
          </xdr:nvSpPr>
          <xdr:spPr>
            <a:xfrm>
              <a:off x="6656295" y="15710647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𝑊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7E0F28CD-6363-4716-883A-E6E8CD63CD54}"/>
                </a:ext>
              </a:extLst>
            </xdr:cNvPr>
            <xdr:cNvSpPr txBox="1"/>
          </xdr:nvSpPr>
          <xdr:spPr>
            <a:xfrm>
              <a:off x="6656295" y="15710647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𝑊_1=〖𝑊_2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𝑛_1/𝑛_2 )〗^3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448236</xdr:colOff>
      <xdr:row>82</xdr:row>
      <xdr:rowOff>100853</xdr:rowOff>
    </xdr:from>
    <xdr:ext cx="1811111" cy="4287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BE29492D-A454-4393-BB53-55C9F9694B77}"/>
                </a:ext>
              </a:extLst>
            </xdr:cNvPr>
            <xdr:cNvSpPr txBox="1"/>
          </xdr:nvSpPr>
          <xdr:spPr>
            <a:xfrm>
              <a:off x="7171765" y="16326971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BE29492D-A454-4393-BB53-55C9F9694B77}"/>
                </a:ext>
              </a:extLst>
            </xdr:cNvPr>
            <xdr:cNvSpPr txBox="1"/>
          </xdr:nvSpPr>
          <xdr:spPr>
            <a:xfrm>
              <a:off x="7171765" y="16326971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𝑄_1=〖𝑄_2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𝑛_1/𝑛_2 )〗^1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11</xdr:col>
      <xdr:colOff>0</xdr:colOff>
      <xdr:row>80</xdr:row>
      <xdr:rowOff>0</xdr:rowOff>
    </xdr:from>
    <xdr:to>
      <xdr:col>24</xdr:col>
      <xdr:colOff>805862</xdr:colOff>
      <xdr:row>93</xdr:row>
      <xdr:rowOff>122995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369CA21-CF3A-4977-A269-8A3E66643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05029" y="15845118"/>
          <a:ext cx="4178833" cy="2599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4C70A-CFC5-467E-8785-411B4EE09EBA}">
  <sheetPr>
    <pageSetUpPr fitToPage="1"/>
  </sheetPr>
  <dimension ref="A1:AI109"/>
  <sheetViews>
    <sheetView tabSelected="1" zoomScale="70" zoomScaleNormal="70" workbookViewId="0">
      <selection activeCell="W20" sqref="W20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3" style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32" ht="42.75" customHeight="1" thickBot="1" x14ac:dyDescent="0.3">
      <c r="A1" s="68" t="s">
        <v>46</v>
      </c>
      <c r="B1" s="69"/>
      <c r="C1" s="70" t="s">
        <v>20</v>
      </c>
      <c r="D1" s="71"/>
      <c r="E1" s="71"/>
      <c r="F1" s="71"/>
      <c r="G1" s="71"/>
      <c r="H1" s="71"/>
      <c r="I1" s="71"/>
      <c r="J1" s="71"/>
      <c r="K1" s="71"/>
      <c r="L1" s="72"/>
      <c r="Y1" s="73" t="s">
        <v>43</v>
      </c>
      <c r="Z1" s="74"/>
    </row>
    <row r="2" spans="1:32" ht="67.5" customHeight="1" thickBot="1" x14ac:dyDescent="0.3">
      <c r="A2" s="75" t="s">
        <v>21</v>
      </c>
      <c r="B2" s="76"/>
      <c r="C2" s="76"/>
      <c r="D2" s="76"/>
      <c r="E2" s="77"/>
      <c r="F2" s="75">
        <v>15</v>
      </c>
      <c r="G2" s="76"/>
      <c r="H2" s="76"/>
      <c r="I2" s="76"/>
      <c r="J2" s="76"/>
      <c r="K2" s="77"/>
      <c r="L2" s="36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4" t="s">
        <v>33</v>
      </c>
      <c r="Z2" s="33" t="s">
        <v>32</v>
      </c>
      <c r="AA2" s="30" t="s">
        <v>38</v>
      </c>
      <c r="AB2" s="29" t="s">
        <v>39</v>
      </c>
      <c r="AE2" s="1" t="s">
        <v>44</v>
      </c>
      <c r="AF2" s="1" t="s">
        <v>45</v>
      </c>
    </row>
    <row r="3" spans="1:32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Y3" s="25">
        <f>B10/9.82</f>
        <v>2.7494908350305498</v>
      </c>
      <c r="Z3" s="35">
        <f>B39</f>
        <v>256.19697471829875</v>
      </c>
      <c r="AA3" s="31">
        <v>275</v>
      </c>
      <c r="AB3" s="43">
        <f>Z3/AA3</f>
        <v>0.93162536261199547</v>
      </c>
      <c r="AE3" s="1">
        <v>0</v>
      </c>
      <c r="AF3" s="1">
        <v>34</v>
      </c>
    </row>
    <row r="4" spans="1:32" ht="18.75" x14ac:dyDescent="0.25">
      <c r="A4" s="14" t="s">
        <v>13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Y4" s="26">
        <f>C10/9.82</f>
        <v>0</v>
      </c>
      <c r="Z4" s="34">
        <f>C39</f>
        <v>0</v>
      </c>
      <c r="AA4" s="32">
        <v>0</v>
      </c>
      <c r="AB4" s="44">
        <v>0</v>
      </c>
      <c r="AE4" s="1">
        <v>50</v>
      </c>
      <c r="AF4" s="1">
        <v>29</v>
      </c>
    </row>
    <row r="5" spans="1:32" ht="18.75" customHeight="1" x14ac:dyDescent="0.25">
      <c r="A5" s="15" t="s">
        <v>11</v>
      </c>
      <c r="B5" s="14" t="s">
        <v>14</v>
      </c>
      <c r="C5" s="14" t="s">
        <v>26</v>
      </c>
      <c r="D5" s="14" t="s">
        <v>27</v>
      </c>
      <c r="E5" s="14" t="s">
        <v>15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24</v>
      </c>
      <c r="K5" s="14" t="s">
        <v>25</v>
      </c>
      <c r="L5" s="14" t="s">
        <v>31</v>
      </c>
      <c r="Y5" s="26">
        <f>D10/9.82</f>
        <v>0</v>
      </c>
      <c r="Z5" s="34">
        <f>D39</f>
        <v>0</v>
      </c>
      <c r="AA5" s="32">
        <v>0</v>
      </c>
      <c r="AB5" s="44">
        <v>0</v>
      </c>
      <c r="AE5" s="1">
        <v>75</v>
      </c>
      <c r="AF5" s="1">
        <v>28.5</v>
      </c>
    </row>
    <row r="6" spans="1:32" ht="18.75" x14ac:dyDescent="0.25">
      <c r="A6" s="15" t="s">
        <v>2</v>
      </c>
      <c r="B6" s="16">
        <v>27</v>
      </c>
      <c r="C6" s="16">
        <v>27</v>
      </c>
      <c r="D6" s="16">
        <v>27</v>
      </c>
      <c r="E6" s="16">
        <v>27</v>
      </c>
      <c r="F6" s="16">
        <v>27</v>
      </c>
      <c r="G6" s="16">
        <v>27</v>
      </c>
      <c r="H6" s="16">
        <v>27</v>
      </c>
      <c r="I6" s="16">
        <v>27</v>
      </c>
      <c r="J6" s="16">
        <v>27</v>
      </c>
      <c r="K6" s="16">
        <v>27</v>
      </c>
      <c r="L6" s="16">
        <v>27</v>
      </c>
      <c r="M6" s="8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  <c r="U6" s="8">
        <v>24</v>
      </c>
      <c r="Y6" s="26">
        <f>E10/9.82</f>
        <v>0</v>
      </c>
      <c r="Z6" s="34">
        <f>E39</f>
        <v>0</v>
      </c>
      <c r="AA6" s="32">
        <v>0</v>
      </c>
      <c r="AB6" s="44">
        <v>0</v>
      </c>
      <c r="AE6" s="1">
        <v>100</v>
      </c>
      <c r="AF6" s="1">
        <v>28</v>
      </c>
    </row>
    <row r="7" spans="1:32" ht="18.75" x14ac:dyDescent="0.25">
      <c r="A7" s="15" t="s">
        <v>3</v>
      </c>
      <c r="B7" s="16">
        <v>23</v>
      </c>
      <c r="C7" s="16">
        <v>23</v>
      </c>
      <c r="D7" s="16">
        <v>23</v>
      </c>
      <c r="E7" s="16">
        <v>23</v>
      </c>
      <c r="F7" s="16">
        <v>23</v>
      </c>
      <c r="G7" s="16">
        <v>23</v>
      </c>
      <c r="H7" s="16">
        <v>23</v>
      </c>
      <c r="I7" s="16">
        <v>23</v>
      </c>
      <c r="J7" s="16">
        <v>23</v>
      </c>
      <c r="K7" s="16">
        <v>23</v>
      </c>
      <c r="L7" s="16">
        <v>23</v>
      </c>
      <c r="M7" s="8">
        <v>22</v>
      </c>
      <c r="N7" s="8">
        <v>22</v>
      </c>
      <c r="O7" s="8">
        <v>22</v>
      </c>
      <c r="P7" s="8">
        <v>22</v>
      </c>
      <c r="Q7" s="8">
        <v>22</v>
      </c>
      <c r="R7" s="8">
        <v>22</v>
      </c>
      <c r="S7" s="8">
        <v>22</v>
      </c>
      <c r="T7" s="8">
        <v>22</v>
      </c>
      <c r="U7" s="8">
        <v>22</v>
      </c>
      <c r="Y7" s="26">
        <f>F10/9.82</f>
        <v>0</v>
      </c>
      <c r="Z7" s="34">
        <f>F39</f>
        <v>0</v>
      </c>
      <c r="AA7" s="32">
        <v>0</v>
      </c>
      <c r="AB7" s="44">
        <v>0</v>
      </c>
      <c r="AE7" s="1">
        <v>150</v>
      </c>
      <c r="AF7" s="1">
        <v>25</v>
      </c>
    </row>
    <row r="8" spans="1:32" ht="19.5" thickBot="1" x14ac:dyDescent="0.3">
      <c r="A8" s="17" t="s">
        <v>4</v>
      </c>
      <c r="B8" s="18">
        <f>N8</f>
        <v>1.1733664315225993</v>
      </c>
      <c r="C8" s="18">
        <f>O8</f>
        <v>1.1733664315225993</v>
      </c>
      <c r="D8" s="18">
        <f>N8</f>
        <v>1.1733664315225993</v>
      </c>
      <c r="E8" s="18">
        <f>O8</f>
        <v>1.1733664315225993</v>
      </c>
      <c r="F8" s="18">
        <f>P8</f>
        <v>1.1733664315225993</v>
      </c>
      <c r="G8" s="18">
        <f t="shared" ref="G8:H8" si="0">P8</f>
        <v>1.1733664315225993</v>
      </c>
      <c r="H8" s="18">
        <f t="shared" si="0"/>
        <v>1.1733664315225993</v>
      </c>
      <c r="I8" s="18">
        <f>N8</f>
        <v>1.1733664315225993</v>
      </c>
      <c r="J8" s="18">
        <f>O8</f>
        <v>1.1733664315225993</v>
      </c>
      <c r="K8" s="18">
        <f>P8</f>
        <v>1.1733664315225993</v>
      </c>
      <c r="L8" s="1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8">
        <f>490/9.82</f>
        <v>49.898167006109979</v>
      </c>
      <c r="Z8" s="28">
        <f>G39</f>
        <v>0</v>
      </c>
      <c r="AA8" s="32">
        <v>0</v>
      </c>
      <c r="AB8" s="44">
        <v>0</v>
      </c>
      <c r="AE8" s="1">
        <v>175</v>
      </c>
      <c r="AF8" s="1">
        <v>23</v>
      </c>
    </row>
    <row r="9" spans="1:32" ht="20.25" x14ac:dyDescent="0.25">
      <c r="A9" s="17" t="s">
        <v>35</v>
      </c>
      <c r="B9" s="18">
        <f t="shared" ref="B9:L9" si="1">B8*(B10+$N$2)/$N$2</f>
        <v>1.1736797287178282</v>
      </c>
      <c r="C9" s="18">
        <f t="shared" si="1"/>
        <v>1.1733664315225993</v>
      </c>
      <c r="D9" s="18">
        <f t="shared" si="1"/>
        <v>1.1733664315225993</v>
      </c>
      <c r="E9" s="18">
        <f t="shared" si="1"/>
        <v>1.1733664315225993</v>
      </c>
      <c r="F9" s="18">
        <f t="shared" si="1"/>
        <v>1.1733664315225993</v>
      </c>
      <c r="G9" s="18">
        <f t="shared" si="1"/>
        <v>1.1733664315225993</v>
      </c>
      <c r="H9" s="18">
        <f t="shared" si="1"/>
        <v>1.1733664315225993</v>
      </c>
      <c r="I9" s="18">
        <f t="shared" si="1"/>
        <v>1.1733664315225993</v>
      </c>
      <c r="J9" s="18">
        <f t="shared" si="1"/>
        <v>1.1733664315225993</v>
      </c>
      <c r="K9" s="18">
        <f t="shared" si="1"/>
        <v>1.1733664315225993</v>
      </c>
      <c r="L9" s="18">
        <f t="shared" si="1"/>
        <v>1.1733664315225993</v>
      </c>
      <c r="M9" s="2"/>
      <c r="AE9" s="1">
        <v>200</v>
      </c>
      <c r="AF9" s="1">
        <v>22</v>
      </c>
    </row>
    <row r="10" spans="1:32" ht="22.5" customHeight="1" x14ac:dyDescent="0.25">
      <c r="A10" s="15" t="s">
        <v>0</v>
      </c>
      <c r="B10" s="16">
        <v>27</v>
      </c>
      <c r="C10" s="16"/>
      <c r="D10" s="37"/>
      <c r="E10" s="16"/>
      <c r="F10" s="16"/>
      <c r="G10" s="16"/>
      <c r="H10" s="16"/>
      <c r="I10" s="16"/>
      <c r="J10" s="16"/>
      <c r="K10" s="16"/>
      <c r="L10" s="1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5"/>
      <c r="AE10" s="1">
        <v>250</v>
      </c>
      <c r="AF10" s="1">
        <v>15</v>
      </c>
    </row>
    <row r="11" spans="1:32" ht="18.75" x14ac:dyDescent="0.25">
      <c r="A11" s="66" t="s">
        <v>12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AB11" s="23"/>
      <c r="AE11" s="1">
        <v>275</v>
      </c>
      <c r="AF11" s="1">
        <v>0</v>
      </c>
    </row>
    <row r="12" spans="1:32" ht="23.1" customHeight="1" x14ac:dyDescent="0.25">
      <c r="A12" s="15">
        <v>1</v>
      </c>
      <c r="B12" s="19">
        <v>17</v>
      </c>
      <c r="C12" s="19"/>
      <c r="D12" s="19"/>
      <c r="E12" s="19"/>
      <c r="F12" s="19"/>
      <c r="G12" s="19">
        <v>0</v>
      </c>
      <c r="H12" s="19"/>
      <c r="I12" s="19">
        <v>0</v>
      </c>
      <c r="J12" s="19"/>
      <c r="K12" s="19"/>
      <c r="L12" s="19"/>
      <c r="V12" s="6"/>
      <c r="X12" s="12"/>
      <c r="AB12" s="23"/>
    </row>
    <row r="13" spans="1:32" ht="23.1" customHeight="1" x14ac:dyDescent="0.25">
      <c r="A13" s="15">
        <v>2</v>
      </c>
      <c r="B13" s="19">
        <v>23</v>
      </c>
      <c r="C13" s="19"/>
      <c r="D13" s="19"/>
      <c r="E13" s="19"/>
      <c r="F13" s="19"/>
      <c r="G13" s="19">
        <v>0</v>
      </c>
      <c r="H13" s="19"/>
      <c r="I13" s="19">
        <v>0</v>
      </c>
      <c r="J13" s="19"/>
      <c r="K13" s="19"/>
      <c r="L13" s="19"/>
      <c r="V13" s="6"/>
      <c r="X13" s="12"/>
    </row>
    <row r="14" spans="1:32" ht="23.1" customHeight="1" x14ac:dyDescent="0.25">
      <c r="A14" s="15">
        <v>3</v>
      </c>
      <c r="B14" s="19">
        <v>26</v>
      </c>
      <c r="C14" s="19"/>
      <c r="D14" s="19"/>
      <c r="E14" s="19"/>
      <c r="F14" s="19"/>
      <c r="G14" s="19">
        <v>0</v>
      </c>
      <c r="H14" s="19"/>
      <c r="I14" s="19">
        <v>0</v>
      </c>
      <c r="J14" s="19"/>
      <c r="K14" s="19"/>
      <c r="L14" s="19"/>
      <c r="V14" s="6"/>
      <c r="X14" s="12"/>
    </row>
    <row r="15" spans="1:32" ht="23.1" customHeight="1" x14ac:dyDescent="0.25">
      <c r="A15" s="15">
        <v>4</v>
      </c>
      <c r="B15" s="19">
        <v>26</v>
      </c>
      <c r="C15" s="19"/>
      <c r="D15" s="19"/>
      <c r="E15" s="19"/>
      <c r="F15" s="19"/>
      <c r="G15" s="19">
        <v>0</v>
      </c>
      <c r="H15" s="19"/>
      <c r="I15" s="19">
        <v>0</v>
      </c>
      <c r="J15" s="19"/>
      <c r="K15" s="19"/>
      <c r="L15" s="19"/>
      <c r="V15" s="6"/>
      <c r="X15" s="12"/>
    </row>
    <row r="16" spans="1:32" ht="23.1" customHeight="1" x14ac:dyDescent="0.25">
      <c r="A16" s="15">
        <v>5</v>
      </c>
      <c r="B16" s="19">
        <v>24</v>
      </c>
      <c r="C16" s="19"/>
      <c r="D16" s="19"/>
      <c r="E16" s="19"/>
      <c r="F16" s="19"/>
      <c r="G16" s="19">
        <v>0</v>
      </c>
      <c r="H16" s="19"/>
      <c r="I16" s="19">
        <v>0</v>
      </c>
      <c r="J16" s="19"/>
      <c r="K16" s="19"/>
      <c r="L16" s="19"/>
      <c r="V16" s="6"/>
      <c r="X16" s="12"/>
    </row>
    <row r="17" spans="1:35" ht="23.1" customHeight="1" x14ac:dyDescent="0.25">
      <c r="A17" s="15">
        <v>6</v>
      </c>
      <c r="B17" s="19">
        <v>22</v>
      </c>
      <c r="C17" s="19"/>
      <c r="D17" s="19"/>
      <c r="E17" s="19"/>
      <c r="F17" s="19"/>
      <c r="G17" s="19">
        <v>0</v>
      </c>
      <c r="H17" s="19"/>
      <c r="I17" s="19">
        <v>0</v>
      </c>
      <c r="J17" s="19"/>
      <c r="K17" s="19"/>
      <c r="L17" s="19"/>
      <c r="V17" s="6"/>
      <c r="X17" s="12"/>
    </row>
    <row r="18" spans="1:35" ht="23.1" customHeight="1" x14ac:dyDescent="0.25">
      <c r="A18" s="15">
        <v>7</v>
      </c>
      <c r="B18" s="19">
        <v>20</v>
      </c>
      <c r="C18" s="19"/>
      <c r="D18" s="19"/>
      <c r="E18" s="19"/>
      <c r="F18" s="19"/>
      <c r="G18" s="19">
        <v>0</v>
      </c>
      <c r="H18" s="19"/>
      <c r="I18" s="19">
        <v>0</v>
      </c>
      <c r="J18" s="19"/>
      <c r="K18" s="19"/>
      <c r="L18" s="19"/>
      <c r="V18" s="6"/>
      <c r="X18" s="12"/>
    </row>
    <row r="19" spans="1:35" ht="23.1" customHeight="1" x14ac:dyDescent="0.25">
      <c r="A19" s="15">
        <v>8</v>
      </c>
      <c r="B19" s="19">
        <v>16</v>
      </c>
      <c r="C19" s="19"/>
      <c r="D19" s="19"/>
      <c r="E19" s="19"/>
      <c r="F19" s="19"/>
      <c r="G19" s="19">
        <v>0</v>
      </c>
      <c r="H19" s="19"/>
      <c r="I19" s="19">
        <v>0</v>
      </c>
      <c r="J19" s="19"/>
      <c r="K19" s="19"/>
      <c r="L19" s="19"/>
      <c r="V19" s="6"/>
      <c r="X19" s="12"/>
    </row>
    <row r="20" spans="1:35" ht="23.1" customHeight="1" x14ac:dyDescent="0.25">
      <c r="A20" s="15">
        <v>1</v>
      </c>
      <c r="B20" s="19">
        <v>12</v>
      </c>
      <c r="C20" s="19"/>
      <c r="D20" s="19"/>
      <c r="E20" s="19"/>
      <c r="F20" s="19"/>
      <c r="G20" s="19">
        <v>0</v>
      </c>
      <c r="H20" s="19"/>
      <c r="I20" s="19">
        <v>0</v>
      </c>
      <c r="J20" s="19"/>
      <c r="K20" s="19"/>
      <c r="L20" s="19"/>
      <c r="V20" s="6"/>
      <c r="X20" s="12"/>
    </row>
    <row r="21" spans="1:35" ht="23.1" customHeight="1" x14ac:dyDescent="0.25">
      <c r="A21" s="15">
        <v>2</v>
      </c>
      <c r="B21" s="19">
        <v>16</v>
      </c>
      <c r="C21" s="19"/>
      <c r="D21" s="19"/>
      <c r="E21" s="19"/>
      <c r="F21" s="19"/>
      <c r="G21" s="19">
        <v>0</v>
      </c>
      <c r="H21" s="19"/>
      <c r="I21" s="19">
        <v>0</v>
      </c>
      <c r="J21" s="19"/>
      <c r="K21" s="19"/>
      <c r="L21" s="19"/>
      <c r="V21" s="6"/>
      <c r="X21" s="12"/>
    </row>
    <row r="22" spans="1:35" ht="23.1" customHeight="1" x14ac:dyDescent="0.25">
      <c r="A22" s="15">
        <v>3</v>
      </c>
      <c r="B22" s="19">
        <v>20</v>
      </c>
      <c r="C22" s="19"/>
      <c r="D22" s="19"/>
      <c r="E22" s="19"/>
      <c r="F22" s="19"/>
      <c r="G22" s="19">
        <v>0</v>
      </c>
      <c r="H22" s="19"/>
      <c r="I22" s="19">
        <v>0</v>
      </c>
      <c r="J22" s="19"/>
      <c r="K22" s="19"/>
      <c r="L22" s="19"/>
      <c r="V22" s="6"/>
      <c r="X22" s="12"/>
    </row>
    <row r="23" spans="1:35" ht="23.1" customHeight="1" x14ac:dyDescent="0.25">
      <c r="A23" s="15">
        <v>4</v>
      </c>
      <c r="B23" s="19">
        <v>21</v>
      </c>
      <c r="C23" s="19"/>
      <c r="D23" s="19"/>
      <c r="E23" s="19"/>
      <c r="F23" s="19"/>
      <c r="G23" s="19">
        <v>0</v>
      </c>
      <c r="H23" s="19"/>
      <c r="I23" s="19">
        <v>0</v>
      </c>
      <c r="J23" s="19"/>
      <c r="K23" s="19"/>
      <c r="L23" s="19"/>
      <c r="V23" s="6"/>
      <c r="W23" s="11"/>
      <c r="X23" s="12"/>
    </row>
    <row r="24" spans="1:35" ht="23.1" customHeight="1" x14ac:dyDescent="0.25">
      <c r="A24" s="15">
        <v>5</v>
      </c>
      <c r="B24" s="19">
        <v>20</v>
      </c>
      <c r="C24" s="19"/>
      <c r="D24" s="19"/>
      <c r="E24" s="19"/>
      <c r="F24" s="19"/>
      <c r="G24" s="19">
        <v>0</v>
      </c>
      <c r="H24" s="19"/>
      <c r="I24" s="19">
        <v>0</v>
      </c>
      <c r="J24" s="19"/>
      <c r="K24" s="19"/>
      <c r="L24" s="19"/>
      <c r="V24" s="6"/>
      <c r="W24" s="11"/>
      <c r="X24" s="12"/>
    </row>
    <row r="25" spans="1:35" ht="23.1" customHeight="1" x14ac:dyDescent="0.25">
      <c r="A25" s="15">
        <v>6</v>
      </c>
      <c r="B25" s="19">
        <v>21</v>
      </c>
      <c r="C25" s="19"/>
      <c r="D25" s="19"/>
      <c r="E25" s="19"/>
      <c r="F25" s="19"/>
      <c r="G25" s="19">
        <v>0</v>
      </c>
      <c r="H25" s="19"/>
      <c r="I25" s="19">
        <v>0</v>
      </c>
      <c r="J25" s="19"/>
      <c r="K25" s="19"/>
      <c r="L25" s="19"/>
      <c r="V25" s="6"/>
      <c r="W25" s="11"/>
      <c r="X25" s="12"/>
    </row>
    <row r="26" spans="1:35" ht="23.1" customHeight="1" x14ac:dyDescent="0.25">
      <c r="A26" s="15">
        <v>7</v>
      </c>
      <c r="B26" s="19">
        <v>21</v>
      </c>
      <c r="C26" s="19"/>
      <c r="D26" s="19"/>
      <c r="E26" s="19"/>
      <c r="F26" s="19"/>
      <c r="G26" s="19">
        <v>0</v>
      </c>
      <c r="H26" s="19"/>
      <c r="I26" s="19">
        <v>0</v>
      </c>
      <c r="J26" s="19"/>
      <c r="K26" s="19"/>
      <c r="L26" s="19"/>
      <c r="V26" s="6"/>
      <c r="W26" s="11"/>
      <c r="X26" s="12"/>
    </row>
    <row r="27" spans="1:35" ht="23.1" customHeight="1" x14ac:dyDescent="0.25">
      <c r="A27" s="15">
        <v>8</v>
      </c>
      <c r="B27" s="19">
        <v>17</v>
      </c>
      <c r="C27" s="19"/>
      <c r="D27" s="19"/>
      <c r="E27" s="19"/>
      <c r="F27" s="19"/>
      <c r="G27" s="19">
        <v>0</v>
      </c>
      <c r="H27" s="19"/>
      <c r="I27" s="19">
        <v>0</v>
      </c>
      <c r="J27" s="19"/>
      <c r="K27" s="19"/>
      <c r="L27" s="19"/>
      <c r="V27" s="6"/>
      <c r="W27" s="11"/>
      <c r="X27" s="12"/>
    </row>
    <row r="28" spans="1:35" ht="23.1" customHeight="1" x14ac:dyDescent="0.25">
      <c r="A28" s="15">
        <v>1</v>
      </c>
      <c r="B28" s="19">
        <v>11</v>
      </c>
      <c r="C28" s="19"/>
      <c r="D28" s="19"/>
      <c r="E28" s="19"/>
      <c r="F28" s="19"/>
      <c r="G28" s="19">
        <v>0</v>
      </c>
      <c r="H28" s="19"/>
      <c r="I28" s="19">
        <v>0</v>
      </c>
      <c r="J28" s="19"/>
      <c r="K28" s="19"/>
      <c r="L28" s="19"/>
      <c r="V28" s="6"/>
      <c r="W28" s="11"/>
      <c r="X28" s="13"/>
    </row>
    <row r="29" spans="1:35" ht="23.1" customHeight="1" x14ac:dyDescent="0.25">
      <c r="A29" s="15">
        <v>2</v>
      </c>
      <c r="B29" s="19">
        <v>14</v>
      </c>
      <c r="C29" s="19"/>
      <c r="D29" s="19"/>
      <c r="E29" s="19"/>
      <c r="F29" s="19"/>
      <c r="G29" s="19">
        <v>0</v>
      </c>
      <c r="H29" s="19"/>
      <c r="I29" s="19">
        <v>0</v>
      </c>
      <c r="J29" s="19"/>
      <c r="K29" s="19"/>
      <c r="L29" s="19"/>
      <c r="V29" s="6"/>
      <c r="W29" s="11"/>
      <c r="X29" s="13"/>
      <c r="AI29" s="42"/>
    </row>
    <row r="30" spans="1:35" ht="23.1" customHeight="1" x14ac:dyDescent="0.25">
      <c r="A30" s="15">
        <v>3</v>
      </c>
      <c r="B30" s="19">
        <v>18</v>
      </c>
      <c r="C30" s="19"/>
      <c r="D30" s="19"/>
      <c r="E30" s="19"/>
      <c r="F30" s="19"/>
      <c r="G30" s="19">
        <v>0</v>
      </c>
      <c r="H30" s="19"/>
      <c r="I30" s="19">
        <v>0</v>
      </c>
      <c r="J30" s="19"/>
      <c r="K30" s="19"/>
      <c r="L30" s="19"/>
      <c r="V30" s="6"/>
      <c r="W30" s="11"/>
      <c r="X30" s="13"/>
    </row>
    <row r="31" spans="1:35" ht="23.1" customHeight="1" x14ac:dyDescent="0.25">
      <c r="A31" s="15">
        <v>4</v>
      </c>
      <c r="B31" s="19">
        <v>23</v>
      </c>
      <c r="C31" s="19"/>
      <c r="D31" s="19"/>
      <c r="E31" s="19"/>
      <c r="F31" s="19"/>
      <c r="G31" s="19">
        <v>0</v>
      </c>
      <c r="H31" s="19"/>
      <c r="I31" s="19">
        <v>0</v>
      </c>
      <c r="J31" s="19"/>
      <c r="K31" s="19"/>
      <c r="L31" s="19"/>
      <c r="V31" s="6"/>
      <c r="W31" s="11"/>
      <c r="X31" s="13"/>
    </row>
    <row r="32" spans="1:35" ht="23.1" customHeight="1" x14ac:dyDescent="0.25">
      <c r="A32" s="15">
        <v>5</v>
      </c>
      <c r="B32" s="19">
        <v>23</v>
      </c>
      <c r="C32" s="19"/>
      <c r="D32" s="19"/>
      <c r="E32" s="19"/>
      <c r="F32" s="19"/>
      <c r="G32" s="19">
        <v>0</v>
      </c>
      <c r="H32" s="19"/>
      <c r="I32" s="19">
        <v>0</v>
      </c>
      <c r="J32" s="19"/>
      <c r="K32" s="19"/>
      <c r="L32" s="19"/>
      <c r="V32" s="6"/>
      <c r="W32" s="11"/>
      <c r="X32" s="13"/>
    </row>
    <row r="33" spans="1:25" ht="23.1" customHeight="1" x14ac:dyDescent="0.25">
      <c r="A33" s="15">
        <v>6</v>
      </c>
      <c r="B33" s="19">
        <v>25</v>
      </c>
      <c r="C33" s="19"/>
      <c r="D33" s="19"/>
      <c r="E33" s="19"/>
      <c r="F33" s="19"/>
      <c r="G33" s="19">
        <v>0</v>
      </c>
      <c r="H33" s="19"/>
      <c r="I33" s="19">
        <v>0</v>
      </c>
      <c r="J33" s="19"/>
      <c r="K33" s="19"/>
      <c r="L33" s="19"/>
      <c r="V33" s="6"/>
      <c r="W33" s="11"/>
      <c r="X33" s="13"/>
    </row>
    <row r="34" spans="1:25" ht="23.1" customHeight="1" x14ac:dyDescent="0.25">
      <c r="A34" s="15">
        <v>7</v>
      </c>
      <c r="B34" s="19">
        <v>23</v>
      </c>
      <c r="C34" s="19"/>
      <c r="D34" s="19"/>
      <c r="E34" s="19"/>
      <c r="F34" s="19"/>
      <c r="G34" s="19">
        <v>0</v>
      </c>
      <c r="H34" s="19"/>
      <c r="I34" s="19">
        <v>0</v>
      </c>
      <c r="J34" s="19"/>
      <c r="K34" s="19"/>
      <c r="L34" s="19"/>
      <c r="V34" s="6"/>
      <c r="W34" s="11"/>
      <c r="X34" s="13"/>
    </row>
    <row r="35" spans="1:25" ht="23.1" customHeight="1" x14ac:dyDescent="0.25">
      <c r="A35" s="15">
        <v>8</v>
      </c>
      <c r="B35" s="19">
        <v>20</v>
      </c>
      <c r="C35" s="19"/>
      <c r="D35" s="19"/>
      <c r="E35" s="19"/>
      <c r="F35" s="19"/>
      <c r="G35" s="19">
        <v>0</v>
      </c>
      <c r="H35" s="19"/>
      <c r="I35" s="19">
        <v>0</v>
      </c>
      <c r="J35" s="19"/>
      <c r="K35" s="19"/>
      <c r="L35" s="19"/>
      <c r="V35" s="6"/>
      <c r="W35" s="11"/>
      <c r="X35" s="13"/>
    </row>
    <row r="36" spans="1:25" ht="18.75" x14ac:dyDescent="0.25">
      <c r="A36" s="15" t="s">
        <v>41</v>
      </c>
      <c r="B36" s="19">
        <f>POWER(((SUM(B53:B76))/24),2)</f>
        <v>19.735164684658738</v>
      </c>
      <c r="C36" s="19">
        <f>POWER(((SUM(C53:C76))/24),2)</f>
        <v>0</v>
      </c>
      <c r="D36" s="19">
        <f t="shared" ref="D36:K36" si="3">POWER(((SUM(D53:D76))/24),2)</f>
        <v>0</v>
      </c>
      <c r="E36" s="19">
        <f t="shared" si="3"/>
        <v>0</v>
      </c>
      <c r="F36" s="19">
        <f t="shared" si="3"/>
        <v>0</v>
      </c>
      <c r="G36" s="19">
        <f t="shared" si="3"/>
        <v>0</v>
      </c>
      <c r="H36" s="19">
        <f t="shared" si="3"/>
        <v>0</v>
      </c>
      <c r="I36" s="19">
        <f t="shared" si="3"/>
        <v>0</v>
      </c>
      <c r="J36" s="19">
        <f t="shared" si="3"/>
        <v>0</v>
      </c>
      <c r="K36" s="19">
        <f t="shared" si="3"/>
        <v>0</v>
      </c>
      <c r="L36" s="19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15" t="s">
        <v>42</v>
      </c>
      <c r="B37" s="19">
        <f>B10+B36</f>
        <v>46.735164684658741</v>
      </c>
      <c r="C37" s="19">
        <f t="shared" ref="C37:J37" si="4">C10+C36</f>
        <v>0</v>
      </c>
      <c r="D37" s="19">
        <f t="shared" si="4"/>
        <v>0</v>
      </c>
      <c r="E37" s="19">
        <f t="shared" si="4"/>
        <v>0</v>
      </c>
      <c r="F37" s="19">
        <f t="shared" si="4"/>
        <v>0</v>
      </c>
      <c r="G37" s="19">
        <f t="shared" si="4"/>
        <v>0</v>
      </c>
      <c r="H37" s="19">
        <f t="shared" si="4"/>
        <v>0</v>
      </c>
      <c r="I37" s="19">
        <f t="shared" si="4"/>
        <v>0</v>
      </c>
      <c r="J37" s="19">
        <f t="shared" si="4"/>
        <v>0</v>
      </c>
      <c r="K37" s="19"/>
      <c r="L37" s="19"/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18.75" x14ac:dyDescent="0.25">
      <c r="A38" s="15" t="s">
        <v>7</v>
      </c>
      <c r="B38" s="19">
        <f t="shared" ref="B38:L38" si="5">SQRT(2*B36/B9)</f>
        <v>5.7990996738997538</v>
      </c>
      <c r="C38" s="19">
        <f t="shared" si="5"/>
        <v>0</v>
      </c>
      <c r="D38" s="19">
        <f t="shared" si="5"/>
        <v>0</v>
      </c>
      <c r="E38" s="19">
        <f t="shared" si="5"/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  <c r="K38" s="19">
        <f t="shared" si="5"/>
        <v>0</v>
      </c>
      <c r="L38" s="19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1"/>
      <c r="X38" s="13"/>
    </row>
    <row r="39" spans="1:25" ht="20.25" x14ac:dyDescent="0.25">
      <c r="A39" s="15" t="s">
        <v>36</v>
      </c>
      <c r="B39" s="20">
        <f>B38*(B51^2)*3.1416*3600/4</f>
        <v>256.19697471829875</v>
      </c>
      <c r="C39" s="21">
        <f>C38*(C51^2)*3.1416*3600/4</f>
        <v>0</v>
      </c>
      <c r="D39" s="21">
        <f t="shared" ref="D39:L39" si="6">D38*(D51^2)*3.1416*3600/4</f>
        <v>0</v>
      </c>
      <c r="E39" s="21">
        <f t="shared" si="6"/>
        <v>0</v>
      </c>
      <c r="F39" s="21">
        <f>F38*(F51^2)*3.1416*3600/4</f>
        <v>0</v>
      </c>
      <c r="G39" s="21">
        <f t="shared" si="6"/>
        <v>0</v>
      </c>
      <c r="H39" s="21">
        <f t="shared" si="6"/>
        <v>0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0</v>
      </c>
      <c r="W39" s="11" t="e">
        <f>B39/C39</f>
        <v>#DIV/0!</v>
      </c>
      <c r="X39" s="13"/>
    </row>
    <row r="40" spans="1:25" ht="18.75" x14ac:dyDescent="0.25">
      <c r="A40" s="15" t="s">
        <v>16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0">
        <v>34</v>
      </c>
      <c r="N40" s="10">
        <v>34</v>
      </c>
      <c r="O40" s="10">
        <v>34</v>
      </c>
      <c r="P40" s="10">
        <v>34</v>
      </c>
      <c r="Q40" s="10">
        <v>34</v>
      </c>
      <c r="R40" s="10">
        <v>34</v>
      </c>
      <c r="S40" s="10">
        <v>34</v>
      </c>
      <c r="T40" s="10">
        <v>34</v>
      </c>
      <c r="U40" s="10">
        <v>34</v>
      </c>
      <c r="Y40" s="11"/>
    </row>
    <row r="41" spans="1:25" ht="18.75" x14ac:dyDescent="0.25">
      <c r="A41" s="15" t="s">
        <v>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0">
        <v>990</v>
      </c>
      <c r="N41" s="10">
        <v>990</v>
      </c>
      <c r="O41" s="10">
        <v>990</v>
      </c>
      <c r="P41" s="10">
        <v>990</v>
      </c>
      <c r="Q41" s="10">
        <v>990</v>
      </c>
      <c r="R41" s="10">
        <v>990</v>
      </c>
      <c r="S41" s="10">
        <v>990</v>
      </c>
      <c r="T41" s="10">
        <v>990</v>
      </c>
      <c r="U41" s="10">
        <v>990</v>
      </c>
      <c r="Y41" s="11"/>
    </row>
    <row r="42" spans="1:25" ht="18.75" x14ac:dyDescent="0.25">
      <c r="A42" s="67" t="s">
        <v>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Y42" s="11"/>
    </row>
    <row r="43" spans="1:25" ht="18.75" x14ac:dyDescent="0.25">
      <c r="A43" s="6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Y43" s="11"/>
    </row>
    <row r="44" spans="1:25" ht="18.75" x14ac:dyDescent="0.25">
      <c r="A44" s="6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Y44" s="11"/>
    </row>
    <row r="45" spans="1:25" ht="18.75" x14ac:dyDescent="0.25">
      <c r="A45" s="15" t="s">
        <v>10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Y45" s="11"/>
    </row>
    <row r="46" spans="1:25" ht="37.5" x14ac:dyDescent="0.25">
      <c r="A46" s="15" t="s">
        <v>18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Y46" s="11"/>
    </row>
    <row r="47" spans="1:25" ht="18.75" x14ac:dyDescent="0.25">
      <c r="A47" s="15" t="s">
        <v>19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Y47" s="11"/>
    </row>
    <row r="48" spans="1:25" ht="42.75" customHeight="1" x14ac:dyDescent="0.25">
      <c r="A48" s="15" t="s">
        <v>34</v>
      </c>
      <c r="B48" s="22"/>
      <c r="C48" s="22"/>
      <c r="D48" s="22"/>
      <c r="E48" s="22"/>
      <c r="F48" s="22"/>
      <c r="G48" s="22"/>
      <c r="H48" s="22"/>
      <c r="I48" s="20"/>
      <c r="J48" s="20"/>
      <c r="K48" s="19"/>
      <c r="L48" s="19"/>
    </row>
    <row r="49" spans="1:21" ht="18.75" x14ac:dyDescent="0.25">
      <c r="A49" s="15" t="s">
        <v>58</v>
      </c>
      <c r="B49" s="21">
        <v>3260</v>
      </c>
      <c r="C49" s="21">
        <v>3260</v>
      </c>
      <c r="D49" s="21">
        <v>3260</v>
      </c>
      <c r="E49" s="21">
        <v>3260</v>
      </c>
      <c r="F49" s="21">
        <v>3260</v>
      </c>
      <c r="G49" s="21">
        <v>3260</v>
      </c>
      <c r="H49" s="21">
        <v>3260</v>
      </c>
      <c r="I49" s="21">
        <v>3260</v>
      </c>
      <c r="J49" s="21">
        <v>3260</v>
      </c>
      <c r="K49" s="21">
        <v>3260</v>
      </c>
      <c r="L49" s="21">
        <v>3260</v>
      </c>
    </row>
    <row r="50" spans="1:21" ht="18.75" x14ac:dyDescent="0.25">
      <c r="A50" s="15" t="s">
        <v>23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21" ht="18.75" x14ac:dyDescent="0.25">
      <c r="A51" s="15" t="s">
        <v>22</v>
      </c>
      <c r="B51" s="19">
        <v>0.125</v>
      </c>
      <c r="C51" s="19">
        <v>0.125</v>
      </c>
      <c r="D51" s="19">
        <v>0.125</v>
      </c>
      <c r="E51" s="19">
        <v>0.125</v>
      </c>
      <c r="F51" s="19">
        <v>0.125</v>
      </c>
      <c r="G51" s="19">
        <v>0.125</v>
      </c>
      <c r="H51" s="19">
        <v>0.125</v>
      </c>
      <c r="I51" s="19">
        <v>0.125</v>
      </c>
      <c r="J51" s="19">
        <v>0.125</v>
      </c>
      <c r="K51" s="19">
        <v>0.125</v>
      </c>
      <c r="L51" s="19">
        <v>0.125</v>
      </c>
      <c r="M51" s="9">
        <v>0.22500000000000001</v>
      </c>
      <c r="N51" s="9">
        <v>0.22500000000000001</v>
      </c>
      <c r="O51" s="9">
        <v>0.22500000000000001</v>
      </c>
      <c r="P51" s="9">
        <v>0.22500000000000001</v>
      </c>
      <c r="Q51" s="9">
        <v>0.22500000000000001</v>
      </c>
      <c r="R51" s="9">
        <v>0.22500000000000001</v>
      </c>
      <c r="S51" s="9">
        <v>0.22500000000000001</v>
      </c>
      <c r="T51" s="9">
        <v>0.22500000000000001</v>
      </c>
      <c r="U51" s="9">
        <v>0.22500000000000001</v>
      </c>
    </row>
    <row r="53" spans="1:21" hidden="1" x14ac:dyDescent="0.25">
      <c r="A53" s="3">
        <v>1</v>
      </c>
      <c r="B53" s="4">
        <f>SQRT(B12)</f>
        <v>4.1231056256176606</v>
      </c>
      <c r="C53" s="4">
        <f>SQRT(C12)</f>
        <v>0</v>
      </c>
      <c r="D53" s="4">
        <f t="shared" ref="D53:L68" si="7">SQRT(D12)</f>
        <v>0</v>
      </c>
      <c r="E53" s="4">
        <f t="shared" si="7"/>
        <v>0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4.7958315233127191</v>
      </c>
      <c r="C54" s="4">
        <f t="shared" si="8"/>
        <v>0</v>
      </c>
      <c r="D54" s="4">
        <f t="shared" si="8"/>
        <v>0</v>
      </c>
      <c r="E54" s="4">
        <f t="shared" si="8"/>
        <v>0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5.0990195135927845</v>
      </c>
      <c r="C55" s="4">
        <f t="shared" si="8"/>
        <v>0</v>
      </c>
      <c r="D55" s="4">
        <f t="shared" si="8"/>
        <v>0</v>
      </c>
      <c r="E55" s="4">
        <f t="shared" si="8"/>
        <v>0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5.0990195135927845</v>
      </c>
      <c r="C56" s="4">
        <f t="shared" si="8"/>
        <v>0</v>
      </c>
      <c r="D56" s="4">
        <f t="shared" si="8"/>
        <v>0</v>
      </c>
      <c r="E56" s="4">
        <f t="shared" si="8"/>
        <v>0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4.8989794855663558</v>
      </c>
      <c r="C57" s="4">
        <f t="shared" si="8"/>
        <v>0</v>
      </c>
      <c r="D57" s="4">
        <f t="shared" si="8"/>
        <v>0</v>
      </c>
      <c r="E57" s="4">
        <f t="shared" si="8"/>
        <v>0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4.6904157598234297</v>
      </c>
      <c r="C58" s="4">
        <f t="shared" si="8"/>
        <v>0</v>
      </c>
      <c r="D58" s="4">
        <f t="shared" si="8"/>
        <v>0</v>
      </c>
      <c r="E58" s="4">
        <f t="shared" si="8"/>
        <v>0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4.4721359549995796</v>
      </c>
      <c r="C59" s="4">
        <f t="shared" si="8"/>
        <v>0</v>
      </c>
      <c r="D59" s="4">
        <f t="shared" si="8"/>
        <v>0</v>
      </c>
      <c r="E59" s="4">
        <f t="shared" si="8"/>
        <v>0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4</v>
      </c>
      <c r="C60" s="4">
        <f t="shared" si="8"/>
        <v>0</v>
      </c>
      <c r="D60" s="4">
        <f t="shared" si="8"/>
        <v>0</v>
      </c>
      <c r="E60" s="4">
        <f t="shared" si="8"/>
        <v>0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3.4641016151377544</v>
      </c>
      <c r="C61" s="4">
        <f t="shared" si="8"/>
        <v>0</v>
      </c>
      <c r="D61" s="4">
        <f t="shared" si="8"/>
        <v>0</v>
      </c>
      <c r="E61" s="4">
        <f t="shared" si="8"/>
        <v>0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4</v>
      </c>
      <c r="C62" s="4">
        <f t="shared" si="8"/>
        <v>0</v>
      </c>
      <c r="D62" s="4">
        <f t="shared" si="8"/>
        <v>0</v>
      </c>
      <c r="E62" s="4">
        <f t="shared" si="8"/>
        <v>0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4.4721359549995796</v>
      </c>
      <c r="C63" s="4">
        <f t="shared" si="8"/>
        <v>0</v>
      </c>
      <c r="D63" s="4">
        <f t="shared" si="8"/>
        <v>0</v>
      </c>
      <c r="E63" s="4">
        <f t="shared" si="8"/>
        <v>0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4.5825756949558398</v>
      </c>
      <c r="C64" s="4">
        <f t="shared" si="8"/>
        <v>0</v>
      </c>
      <c r="D64" s="4">
        <f t="shared" si="8"/>
        <v>0</v>
      </c>
      <c r="E64" s="4">
        <f t="shared" si="8"/>
        <v>0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4.4721359549995796</v>
      </c>
      <c r="C65" s="4">
        <f t="shared" si="8"/>
        <v>0</v>
      </c>
      <c r="D65" s="4">
        <f t="shared" si="8"/>
        <v>0</v>
      </c>
      <c r="E65" s="4">
        <f t="shared" si="8"/>
        <v>0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4.5825756949558398</v>
      </c>
      <c r="C66" s="4">
        <f t="shared" si="8"/>
        <v>0</v>
      </c>
      <c r="D66" s="4">
        <f t="shared" si="8"/>
        <v>0</v>
      </c>
      <c r="E66" s="4">
        <f t="shared" si="8"/>
        <v>0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4.5825756949558398</v>
      </c>
      <c r="C67" s="4">
        <f t="shared" si="8"/>
        <v>0</v>
      </c>
      <c r="D67" s="4">
        <f t="shared" si="8"/>
        <v>0</v>
      </c>
      <c r="E67" s="4">
        <f t="shared" si="8"/>
        <v>0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4.1231056256176606</v>
      </c>
      <c r="C68" s="4">
        <f t="shared" si="8"/>
        <v>0</v>
      </c>
      <c r="D68" s="4">
        <f t="shared" si="8"/>
        <v>0</v>
      </c>
      <c r="E68" s="4">
        <f t="shared" si="8"/>
        <v>0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3.3166247903553998</v>
      </c>
      <c r="C69" s="4">
        <f t="shared" si="8"/>
        <v>0</v>
      </c>
      <c r="D69" s="4">
        <f t="shared" si="8"/>
        <v>0</v>
      </c>
      <c r="E69" s="4">
        <f t="shared" si="8"/>
        <v>0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3.7416573867739413</v>
      </c>
      <c r="C70" s="4">
        <f t="shared" si="9"/>
        <v>0</v>
      </c>
      <c r="D70" s="4">
        <f t="shared" si="9"/>
        <v>0</v>
      </c>
      <c r="E70" s="4">
        <f t="shared" si="9"/>
        <v>0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4.2426406871192848</v>
      </c>
      <c r="C71" s="4">
        <f t="shared" si="9"/>
        <v>0</v>
      </c>
      <c r="D71" s="4">
        <f t="shared" si="9"/>
        <v>0</v>
      </c>
      <c r="E71" s="4">
        <f t="shared" si="9"/>
        <v>0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4.7958315233127191</v>
      </c>
      <c r="C72" s="4">
        <f t="shared" si="9"/>
        <v>0</v>
      </c>
      <c r="D72" s="4">
        <f t="shared" si="9"/>
        <v>0</v>
      </c>
      <c r="E72" s="4">
        <f t="shared" si="9"/>
        <v>0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4.7958315233127191</v>
      </c>
      <c r="C73" s="4">
        <f t="shared" si="9"/>
        <v>0</v>
      </c>
      <c r="D73" s="4">
        <f t="shared" si="9"/>
        <v>0</v>
      </c>
      <c r="E73" s="4">
        <f t="shared" si="9"/>
        <v>0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5</v>
      </c>
      <c r="C74" s="4">
        <f t="shared" si="9"/>
        <v>0</v>
      </c>
      <c r="D74" s="4">
        <f t="shared" si="9"/>
        <v>0</v>
      </c>
      <c r="E74" s="4">
        <f t="shared" si="9"/>
        <v>0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4.7958315233127191</v>
      </c>
      <c r="C75" s="4">
        <f t="shared" si="9"/>
        <v>0</v>
      </c>
      <c r="D75" s="4">
        <f t="shared" si="9"/>
        <v>0</v>
      </c>
      <c r="E75" s="4">
        <f t="shared" si="9"/>
        <v>0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4.4721359549995796</v>
      </c>
      <c r="C76" s="4">
        <f t="shared" si="9"/>
        <v>0</v>
      </c>
      <c r="D76" s="4">
        <f t="shared" si="9"/>
        <v>0</v>
      </c>
      <c r="E76" s="4">
        <f t="shared" si="9"/>
        <v>0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29:31" x14ac:dyDescent="0.25">
      <c r="AD81" s="40"/>
    </row>
    <row r="82" spans="29:31" x14ac:dyDescent="0.25">
      <c r="AD82" s="40"/>
    </row>
    <row r="83" spans="29:31" x14ac:dyDescent="0.25">
      <c r="AD83" s="40"/>
    </row>
    <row r="84" spans="29:31" x14ac:dyDescent="0.25">
      <c r="AD84" s="40"/>
      <c r="AE84" s="39"/>
    </row>
    <row r="85" spans="29:31" x14ac:dyDescent="0.25">
      <c r="AD85" s="40"/>
    </row>
    <row r="86" spans="29:31" x14ac:dyDescent="0.25">
      <c r="AD86" s="38"/>
    </row>
    <row r="87" spans="29:31" x14ac:dyDescent="0.25">
      <c r="AC87" s="39"/>
    </row>
    <row r="100" spans="30:32" x14ac:dyDescent="0.25">
      <c r="AD100" s="41"/>
      <c r="AF100" s="38"/>
    </row>
    <row r="106" spans="30:32" x14ac:dyDescent="0.25">
      <c r="AD106" s="3"/>
    </row>
    <row r="108" spans="30:32" x14ac:dyDescent="0.25">
      <c r="AF108" s="41"/>
    </row>
    <row r="109" spans="30:32" x14ac:dyDescent="0.25">
      <c r="AF109" s="38"/>
    </row>
  </sheetData>
  <mergeCells count="8">
    <mergeCell ref="A11:L11"/>
    <mergeCell ref="A42:A44"/>
    <mergeCell ref="A1:B1"/>
    <mergeCell ref="C1:L1"/>
    <mergeCell ref="Y1:Z1"/>
    <mergeCell ref="A2:E2"/>
    <mergeCell ref="F2:K2"/>
    <mergeCell ref="A3:L3"/>
  </mergeCells>
  <pageMargins left="0.25" right="0.25" top="0.75" bottom="0.75" header="0.3" footer="0.3"/>
  <pageSetup paperSize="9" scale="2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61DDC-E559-457E-BCAF-B198445953A7}">
  <sheetPr>
    <pageSetUpPr fitToPage="1"/>
  </sheetPr>
  <dimension ref="A1:AI121"/>
  <sheetViews>
    <sheetView topLeftCell="A15" zoomScale="70" zoomScaleNormal="70" workbookViewId="0">
      <selection activeCell="A51" sqref="A51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7.140625" style="1" bestFit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32" ht="42.75" customHeight="1" thickBot="1" x14ac:dyDescent="0.3">
      <c r="A1" s="68" t="s">
        <v>43</v>
      </c>
      <c r="B1" s="69"/>
      <c r="C1" s="70" t="s">
        <v>20</v>
      </c>
      <c r="D1" s="71"/>
      <c r="E1" s="71"/>
      <c r="F1" s="71"/>
      <c r="G1" s="71"/>
      <c r="H1" s="71"/>
      <c r="I1" s="71"/>
      <c r="J1" s="71"/>
      <c r="K1" s="71"/>
      <c r="L1" s="72"/>
      <c r="Y1" s="73" t="s">
        <v>43</v>
      </c>
      <c r="Z1" s="74"/>
    </row>
    <row r="2" spans="1:32" ht="67.5" customHeight="1" thickBot="1" x14ac:dyDescent="0.3">
      <c r="A2" s="75" t="s">
        <v>21</v>
      </c>
      <c r="B2" s="76"/>
      <c r="C2" s="76"/>
      <c r="D2" s="76"/>
      <c r="E2" s="77"/>
      <c r="F2" s="75">
        <v>15</v>
      </c>
      <c r="G2" s="76"/>
      <c r="H2" s="76"/>
      <c r="I2" s="76"/>
      <c r="J2" s="76"/>
      <c r="K2" s="77"/>
      <c r="L2" s="36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4" t="s">
        <v>33</v>
      </c>
      <c r="Z2" s="33" t="s">
        <v>32</v>
      </c>
      <c r="AA2" s="30" t="s">
        <v>38</v>
      </c>
      <c r="AB2" s="29" t="s">
        <v>39</v>
      </c>
      <c r="AE2" s="1" t="s">
        <v>44</v>
      </c>
      <c r="AF2" s="1" t="s">
        <v>45</v>
      </c>
    </row>
    <row r="3" spans="1:32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Y3" s="25">
        <f>B10/9.82</f>
        <v>2.7494908350305498</v>
      </c>
      <c r="Z3" s="35">
        <f>B39</f>
        <v>230.27460988293339</v>
      </c>
      <c r="AA3" s="31">
        <v>275</v>
      </c>
      <c r="AB3" s="43">
        <f>Z3/AA3</f>
        <v>0.83736221775612141</v>
      </c>
      <c r="AE3" s="1">
        <v>0</v>
      </c>
      <c r="AF3" s="1">
        <v>34</v>
      </c>
    </row>
    <row r="4" spans="1:32" ht="18.75" x14ac:dyDescent="0.25">
      <c r="A4" s="14" t="s">
        <v>13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Y4" s="26">
        <f>C10/9.82</f>
        <v>5.0916496945010179</v>
      </c>
      <c r="Z4" s="34">
        <f>C39</f>
        <v>202.03758795390786</v>
      </c>
      <c r="AA4" s="32">
        <v>0</v>
      </c>
      <c r="AB4" s="44">
        <v>0</v>
      </c>
      <c r="AE4" s="1">
        <v>50</v>
      </c>
      <c r="AF4" s="1">
        <v>29</v>
      </c>
    </row>
    <row r="5" spans="1:32" ht="18.75" customHeight="1" x14ac:dyDescent="0.25">
      <c r="A5" s="15" t="s">
        <v>11</v>
      </c>
      <c r="B5" s="14" t="s">
        <v>14</v>
      </c>
      <c r="C5" s="14" t="s">
        <v>26</v>
      </c>
      <c r="D5" s="14" t="s">
        <v>27</v>
      </c>
      <c r="E5" s="14" t="s">
        <v>15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24</v>
      </c>
      <c r="K5" s="14" t="s">
        <v>25</v>
      </c>
      <c r="L5" s="14" t="s">
        <v>31</v>
      </c>
      <c r="Y5" s="26">
        <f>D10/9.82</f>
        <v>10.183299389002036</v>
      </c>
      <c r="Z5" s="34">
        <f>D39</f>
        <v>184.47454323389306</v>
      </c>
      <c r="AA5" s="32">
        <v>0</v>
      </c>
      <c r="AB5" s="44">
        <v>0</v>
      </c>
      <c r="AE5" s="1">
        <v>75</v>
      </c>
      <c r="AF5" s="1">
        <v>28.5</v>
      </c>
    </row>
    <row r="6" spans="1:32" ht="18.75" x14ac:dyDescent="0.25">
      <c r="A6" s="15" t="s">
        <v>2</v>
      </c>
      <c r="B6" s="16">
        <v>27</v>
      </c>
      <c r="C6" s="16">
        <v>27</v>
      </c>
      <c r="D6" s="16">
        <v>27</v>
      </c>
      <c r="E6" s="16">
        <v>27</v>
      </c>
      <c r="F6" s="16">
        <v>27</v>
      </c>
      <c r="G6" s="16">
        <v>27</v>
      </c>
      <c r="H6" s="16">
        <v>27</v>
      </c>
      <c r="I6" s="16">
        <v>27</v>
      </c>
      <c r="J6" s="16">
        <v>27</v>
      </c>
      <c r="K6" s="16">
        <v>27</v>
      </c>
      <c r="L6" s="16">
        <v>27</v>
      </c>
      <c r="M6" s="8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  <c r="U6" s="8">
        <v>24</v>
      </c>
      <c r="Y6" s="26">
        <f>E10/9.82</f>
        <v>20.366598778004072</v>
      </c>
      <c r="Z6" s="34">
        <f>E39</f>
        <v>128.59276237095844</v>
      </c>
      <c r="AA6" s="32">
        <v>0</v>
      </c>
      <c r="AB6" s="44">
        <v>0</v>
      </c>
      <c r="AE6" s="1">
        <v>100</v>
      </c>
      <c r="AF6" s="1">
        <v>28</v>
      </c>
    </row>
    <row r="7" spans="1:32" ht="18.75" x14ac:dyDescent="0.25">
      <c r="A7" s="15" t="s">
        <v>3</v>
      </c>
      <c r="B7" s="16">
        <v>23</v>
      </c>
      <c r="C7" s="16">
        <v>23</v>
      </c>
      <c r="D7" s="16">
        <v>23</v>
      </c>
      <c r="E7" s="16">
        <v>23</v>
      </c>
      <c r="F7" s="16">
        <v>23</v>
      </c>
      <c r="G7" s="16">
        <v>23</v>
      </c>
      <c r="H7" s="16">
        <v>23</v>
      </c>
      <c r="I7" s="16">
        <v>23</v>
      </c>
      <c r="J7" s="16">
        <v>23</v>
      </c>
      <c r="K7" s="16">
        <v>23</v>
      </c>
      <c r="L7" s="16">
        <v>23</v>
      </c>
      <c r="M7" s="8">
        <v>22</v>
      </c>
      <c r="N7" s="8">
        <v>22</v>
      </c>
      <c r="O7" s="8">
        <v>22</v>
      </c>
      <c r="P7" s="8">
        <v>22</v>
      </c>
      <c r="Q7" s="8">
        <v>22</v>
      </c>
      <c r="R7" s="8">
        <v>22</v>
      </c>
      <c r="S7" s="8">
        <v>22</v>
      </c>
      <c r="T7" s="8">
        <v>22</v>
      </c>
      <c r="U7" s="8">
        <v>22</v>
      </c>
      <c r="Y7" s="26">
        <f>F10/9.82</f>
        <v>35.641547861507128</v>
      </c>
      <c r="Z7" s="34">
        <f>F39</f>
        <v>60.559857205988969</v>
      </c>
      <c r="AA7" s="32">
        <v>0</v>
      </c>
      <c r="AB7" s="44">
        <v>0</v>
      </c>
      <c r="AE7" s="1">
        <v>150</v>
      </c>
      <c r="AF7" s="1">
        <v>25</v>
      </c>
    </row>
    <row r="8" spans="1:32" ht="19.5" thickBot="1" x14ac:dyDescent="0.3">
      <c r="A8" s="17" t="s">
        <v>4</v>
      </c>
      <c r="B8" s="18">
        <f>N8</f>
        <v>1.1733664315225993</v>
      </c>
      <c r="C8" s="18">
        <f>O8</f>
        <v>1.1733664315225993</v>
      </c>
      <c r="D8" s="18">
        <f>N8</f>
        <v>1.1733664315225993</v>
      </c>
      <c r="E8" s="18">
        <f>O8</f>
        <v>1.1733664315225993</v>
      </c>
      <c r="F8" s="18">
        <f>P8</f>
        <v>1.1733664315225993</v>
      </c>
      <c r="G8" s="18">
        <f t="shared" ref="G8:H8" si="0">P8</f>
        <v>1.1733664315225993</v>
      </c>
      <c r="H8" s="18">
        <f t="shared" si="0"/>
        <v>1.1733664315225993</v>
      </c>
      <c r="I8" s="18">
        <f>N8</f>
        <v>1.1733664315225993</v>
      </c>
      <c r="J8" s="18">
        <f>O8</f>
        <v>1.1733664315225993</v>
      </c>
      <c r="K8" s="18">
        <f>P8</f>
        <v>1.1733664315225993</v>
      </c>
      <c r="L8" s="1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8">
        <f>490/9.82</f>
        <v>49.898167006109979</v>
      </c>
      <c r="Z8" s="28">
        <f>G39</f>
        <v>0</v>
      </c>
      <c r="AA8" s="32">
        <v>0</v>
      </c>
      <c r="AB8" s="44">
        <v>0</v>
      </c>
      <c r="AE8" s="1">
        <v>175</v>
      </c>
      <c r="AF8" s="1">
        <v>23</v>
      </c>
    </row>
    <row r="9" spans="1:32" ht="20.25" x14ac:dyDescent="0.25">
      <c r="A9" s="17" t="s">
        <v>35</v>
      </c>
      <c r="B9" s="18">
        <f t="shared" ref="B9:L9" si="1">B8*(B10+$N$2)/$N$2</f>
        <v>1.1736797287178282</v>
      </c>
      <c r="C9" s="18">
        <f t="shared" si="1"/>
        <v>1.1739466115137638</v>
      </c>
      <c r="D9" s="18">
        <f t="shared" si="1"/>
        <v>1.174526791504928</v>
      </c>
      <c r="E9" s="18">
        <f t="shared" si="1"/>
        <v>1.1756871514872567</v>
      </c>
      <c r="F9" s="18">
        <f t="shared" si="1"/>
        <v>1.1774276914607498</v>
      </c>
      <c r="G9" s="18">
        <f t="shared" si="1"/>
        <v>1.1733664315225993</v>
      </c>
      <c r="H9" s="18">
        <f t="shared" si="1"/>
        <v>1.1733664315225993</v>
      </c>
      <c r="I9" s="18">
        <f t="shared" si="1"/>
        <v>1.1733664315225993</v>
      </c>
      <c r="J9" s="18">
        <f t="shared" si="1"/>
        <v>1.1733664315225993</v>
      </c>
      <c r="K9" s="18">
        <f t="shared" si="1"/>
        <v>1.1733664315225993</v>
      </c>
      <c r="L9" s="18">
        <f t="shared" si="1"/>
        <v>1.1733664315225993</v>
      </c>
      <c r="M9" s="2"/>
      <c r="AE9" s="1">
        <v>200</v>
      </c>
      <c r="AF9" s="1">
        <v>22</v>
      </c>
    </row>
    <row r="10" spans="1:32" ht="22.5" customHeight="1" x14ac:dyDescent="0.25">
      <c r="A10" s="15" t="s">
        <v>0</v>
      </c>
      <c r="B10" s="16">
        <v>27</v>
      </c>
      <c r="C10" s="16">
        <v>50</v>
      </c>
      <c r="D10" s="37">
        <v>100</v>
      </c>
      <c r="E10" s="16">
        <v>200</v>
      </c>
      <c r="F10" s="16">
        <v>350</v>
      </c>
      <c r="G10" s="16"/>
      <c r="H10" s="16"/>
      <c r="I10" s="16"/>
      <c r="J10" s="16"/>
      <c r="K10" s="16"/>
      <c r="L10" s="1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5"/>
      <c r="AE10" s="1">
        <v>250</v>
      </c>
      <c r="AF10" s="1">
        <v>15</v>
      </c>
    </row>
    <row r="11" spans="1:32" ht="18.75" x14ac:dyDescent="0.25">
      <c r="A11" s="66" t="s">
        <v>12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AB11" s="23"/>
      <c r="AE11" s="1">
        <v>275</v>
      </c>
      <c r="AF11" s="1">
        <v>0</v>
      </c>
    </row>
    <row r="12" spans="1:32" ht="23.1" customHeight="1" x14ac:dyDescent="0.25">
      <c r="A12" s="15">
        <v>1</v>
      </c>
      <c r="B12" s="19">
        <v>21</v>
      </c>
      <c r="C12" s="19">
        <v>18</v>
      </c>
      <c r="D12" s="19">
        <v>11</v>
      </c>
      <c r="E12" s="19">
        <v>4</v>
      </c>
      <c r="F12" s="19">
        <v>1</v>
      </c>
      <c r="G12" s="19">
        <v>0</v>
      </c>
      <c r="H12" s="19"/>
      <c r="I12" s="19">
        <v>0</v>
      </c>
      <c r="J12" s="19"/>
      <c r="K12" s="19"/>
      <c r="L12" s="19"/>
      <c r="V12" s="6"/>
      <c r="X12" s="12"/>
      <c r="AB12" s="23"/>
    </row>
    <row r="13" spans="1:32" ht="23.1" customHeight="1" x14ac:dyDescent="0.25">
      <c r="A13" s="15">
        <v>2</v>
      </c>
      <c r="B13" s="19">
        <v>20</v>
      </c>
      <c r="C13" s="19">
        <v>21</v>
      </c>
      <c r="D13" s="19">
        <v>13</v>
      </c>
      <c r="E13" s="19">
        <v>5</v>
      </c>
      <c r="F13" s="19">
        <v>1</v>
      </c>
      <c r="G13" s="19">
        <v>0</v>
      </c>
      <c r="H13" s="19"/>
      <c r="I13" s="19">
        <v>0</v>
      </c>
      <c r="J13" s="19"/>
      <c r="K13" s="19"/>
      <c r="L13" s="19"/>
      <c r="V13" s="6"/>
      <c r="X13" s="12"/>
    </row>
    <row r="14" spans="1:32" ht="23.1" customHeight="1" x14ac:dyDescent="0.25">
      <c r="A14" s="15">
        <v>3</v>
      </c>
      <c r="B14" s="19">
        <v>19</v>
      </c>
      <c r="C14" s="19">
        <v>17</v>
      </c>
      <c r="D14" s="19">
        <v>14</v>
      </c>
      <c r="E14" s="19">
        <v>6</v>
      </c>
      <c r="F14" s="19">
        <v>2</v>
      </c>
      <c r="G14" s="19">
        <v>0</v>
      </c>
      <c r="H14" s="19"/>
      <c r="I14" s="19">
        <v>0</v>
      </c>
      <c r="J14" s="19"/>
      <c r="K14" s="19"/>
      <c r="L14" s="19"/>
      <c r="V14" s="6"/>
      <c r="X14" s="12"/>
    </row>
    <row r="15" spans="1:32" ht="23.1" customHeight="1" x14ac:dyDescent="0.25">
      <c r="A15" s="15">
        <v>4</v>
      </c>
      <c r="B15" s="19">
        <v>16</v>
      </c>
      <c r="C15" s="19">
        <v>15</v>
      </c>
      <c r="D15" s="19">
        <v>14</v>
      </c>
      <c r="E15" s="19">
        <v>6</v>
      </c>
      <c r="F15" s="19">
        <v>1</v>
      </c>
      <c r="G15" s="19">
        <v>0</v>
      </c>
      <c r="H15" s="19"/>
      <c r="I15" s="19">
        <v>0</v>
      </c>
      <c r="J15" s="19"/>
      <c r="K15" s="19"/>
      <c r="L15" s="19"/>
      <c r="V15" s="6"/>
      <c r="X15" s="12"/>
    </row>
    <row r="16" spans="1:32" ht="23.1" customHeight="1" x14ac:dyDescent="0.25">
      <c r="A16" s="15">
        <v>5</v>
      </c>
      <c r="B16" s="19">
        <v>13</v>
      </c>
      <c r="C16" s="19">
        <v>12</v>
      </c>
      <c r="D16" s="19">
        <v>11</v>
      </c>
      <c r="E16" s="19">
        <v>5</v>
      </c>
      <c r="F16" s="19">
        <v>1</v>
      </c>
      <c r="G16" s="19">
        <v>0</v>
      </c>
      <c r="H16" s="19"/>
      <c r="I16" s="19">
        <v>0</v>
      </c>
      <c r="J16" s="19"/>
      <c r="K16" s="19"/>
      <c r="L16" s="19"/>
      <c r="V16" s="6"/>
      <c r="X16" s="12"/>
    </row>
    <row r="17" spans="1:35" ht="23.1" customHeight="1" x14ac:dyDescent="0.25">
      <c r="A17" s="15">
        <v>6</v>
      </c>
      <c r="B17" s="19">
        <v>12</v>
      </c>
      <c r="C17" s="19">
        <v>1</v>
      </c>
      <c r="D17" s="19">
        <v>9</v>
      </c>
      <c r="E17" s="19">
        <v>5</v>
      </c>
      <c r="F17" s="19">
        <v>1</v>
      </c>
      <c r="G17" s="19">
        <v>0</v>
      </c>
      <c r="H17" s="19"/>
      <c r="I17" s="19">
        <v>0</v>
      </c>
      <c r="J17" s="19"/>
      <c r="K17" s="19"/>
      <c r="L17" s="19"/>
      <c r="V17" s="6"/>
      <c r="X17" s="12"/>
    </row>
    <row r="18" spans="1:35" ht="23.1" customHeight="1" x14ac:dyDescent="0.25">
      <c r="A18" s="15">
        <v>7</v>
      </c>
      <c r="B18" s="19">
        <v>11</v>
      </c>
      <c r="C18" s="19">
        <v>10</v>
      </c>
      <c r="D18" s="19">
        <v>8</v>
      </c>
      <c r="E18" s="19">
        <v>4</v>
      </c>
      <c r="F18" s="19">
        <v>1</v>
      </c>
      <c r="G18" s="19">
        <v>0</v>
      </c>
      <c r="H18" s="19"/>
      <c r="I18" s="19">
        <v>0</v>
      </c>
      <c r="J18" s="19"/>
      <c r="K18" s="19"/>
      <c r="L18" s="19"/>
      <c r="V18" s="6"/>
      <c r="X18" s="12"/>
    </row>
    <row r="19" spans="1:35" ht="23.1" customHeight="1" x14ac:dyDescent="0.25">
      <c r="A19" s="15">
        <v>8</v>
      </c>
      <c r="B19" s="19">
        <v>9</v>
      </c>
      <c r="C19" s="19">
        <v>8</v>
      </c>
      <c r="D19" s="19">
        <v>6</v>
      </c>
      <c r="E19" s="19">
        <v>3</v>
      </c>
      <c r="F19" s="19">
        <v>1</v>
      </c>
      <c r="G19" s="19">
        <v>0</v>
      </c>
      <c r="H19" s="19"/>
      <c r="I19" s="19">
        <v>0</v>
      </c>
      <c r="J19" s="19"/>
      <c r="K19" s="19"/>
      <c r="L19" s="19"/>
      <c r="V19" s="6"/>
      <c r="X19" s="12"/>
    </row>
    <row r="20" spans="1:35" ht="23.1" customHeight="1" x14ac:dyDescent="0.25">
      <c r="A20" s="15">
        <v>1</v>
      </c>
      <c r="B20" s="19">
        <v>23</v>
      </c>
      <c r="C20" s="19">
        <v>20</v>
      </c>
      <c r="D20" s="19">
        <v>14</v>
      </c>
      <c r="E20" s="19">
        <v>5</v>
      </c>
      <c r="F20" s="19">
        <v>2</v>
      </c>
      <c r="G20" s="19">
        <v>0</v>
      </c>
      <c r="H20" s="19"/>
      <c r="I20" s="19">
        <v>0</v>
      </c>
      <c r="J20" s="19"/>
      <c r="K20" s="19"/>
      <c r="L20" s="19"/>
      <c r="V20" s="6"/>
      <c r="X20" s="12"/>
    </row>
    <row r="21" spans="1:35" ht="23.1" customHeight="1" x14ac:dyDescent="0.25">
      <c r="A21" s="15">
        <v>2</v>
      </c>
      <c r="B21" s="19">
        <v>26</v>
      </c>
      <c r="C21" s="19">
        <v>22</v>
      </c>
      <c r="D21" s="19">
        <v>16</v>
      </c>
      <c r="E21" s="19">
        <v>7</v>
      </c>
      <c r="F21" s="19">
        <v>2</v>
      </c>
      <c r="G21" s="19">
        <v>0</v>
      </c>
      <c r="H21" s="19"/>
      <c r="I21" s="19">
        <v>0</v>
      </c>
      <c r="J21" s="19"/>
      <c r="K21" s="19"/>
      <c r="L21" s="19"/>
      <c r="V21" s="6"/>
      <c r="X21" s="12"/>
    </row>
    <row r="22" spans="1:35" ht="23.1" customHeight="1" x14ac:dyDescent="0.25">
      <c r="A22" s="15">
        <v>3</v>
      </c>
      <c r="B22" s="19">
        <v>27</v>
      </c>
      <c r="C22" s="19">
        <v>23</v>
      </c>
      <c r="D22" s="19">
        <v>16</v>
      </c>
      <c r="E22" s="19">
        <v>7</v>
      </c>
      <c r="F22" s="19">
        <v>1</v>
      </c>
      <c r="G22" s="19">
        <v>0</v>
      </c>
      <c r="H22" s="19"/>
      <c r="I22" s="19">
        <v>0</v>
      </c>
      <c r="J22" s="19"/>
      <c r="K22" s="19"/>
      <c r="L22" s="19"/>
      <c r="V22" s="6"/>
      <c r="X22" s="12"/>
    </row>
    <row r="23" spans="1:35" ht="23.1" customHeight="1" x14ac:dyDescent="0.25">
      <c r="A23" s="15">
        <v>4</v>
      </c>
      <c r="B23" s="19">
        <v>21</v>
      </c>
      <c r="C23" s="19">
        <v>17</v>
      </c>
      <c r="D23" s="19">
        <v>14</v>
      </c>
      <c r="E23" s="19">
        <v>6</v>
      </c>
      <c r="F23" s="19">
        <v>1</v>
      </c>
      <c r="G23" s="19">
        <v>0</v>
      </c>
      <c r="H23" s="19"/>
      <c r="I23" s="19">
        <v>0</v>
      </c>
      <c r="J23" s="19"/>
      <c r="K23" s="19"/>
      <c r="L23" s="19"/>
      <c r="V23" s="6"/>
      <c r="W23" s="11"/>
      <c r="X23" s="12"/>
    </row>
    <row r="24" spans="1:35" ht="23.1" customHeight="1" x14ac:dyDescent="0.25">
      <c r="A24" s="15">
        <v>5</v>
      </c>
      <c r="B24" s="19">
        <v>15</v>
      </c>
      <c r="C24" s="19">
        <v>14</v>
      </c>
      <c r="D24" s="19">
        <v>10</v>
      </c>
      <c r="E24" s="19">
        <v>6</v>
      </c>
      <c r="F24" s="19">
        <v>1</v>
      </c>
      <c r="G24" s="19">
        <v>0</v>
      </c>
      <c r="H24" s="19"/>
      <c r="I24" s="19">
        <v>0</v>
      </c>
      <c r="J24" s="19"/>
      <c r="K24" s="19"/>
      <c r="L24" s="19"/>
      <c r="V24" s="6"/>
      <c r="W24" s="11"/>
      <c r="X24" s="12"/>
    </row>
    <row r="25" spans="1:35" ht="23.1" customHeight="1" x14ac:dyDescent="0.25">
      <c r="A25" s="15">
        <v>6</v>
      </c>
      <c r="B25" s="19">
        <v>13</v>
      </c>
      <c r="C25" s="19">
        <v>12</v>
      </c>
      <c r="D25" s="19">
        <v>9</v>
      </c>
      <c r="E25" s="19">
        <v>4</v>
      </c>
      <c r="F25" s="19">
        <v>1</v>
      </c>
      <c r="G25" s="19">
        <v>0</v>
      </c>
      <c r="H25" s="19"/>
      <c r="I25" s="19">
        <v>0</v>
      </c>
      <c r="J25" s="19"/>
      <c r="K25" s="19"/>
      <c r="L25" s="19"/>
      <c r="V25" s="6"/>
      <c r="W25" s="11"/>
      <c r="X25" s="12"/>
    </row>
    <row r="26" spans="1:35" ht="23.1" customHeight="1" x14ac:dyDescent="0.25">
      <c r="A26" s="15">
        <v>7</v>
      </c>
      <c r="B26" s="19">
        <v>12</v>
      </c>
      <c r="C26" s="19">
        <v>11</v>
      </c>
      <c r="D26" s="19">
        <v>8</v>
      </c>
      <c r="E26" s="19">
        <v>3</v>
      </c>
      <c r="F26" s="19">
        <v>1</v>
      </c>
      <c r="G26" s="19">
        <v>0</v>
      </c>
      <c r="H26" s="19"/>
      <c r="I26" s="19">
        <v>0</v>
      </c>
      <c r="J26" s="19"/>
      <c r="K26" s="19"/>
      <c r="L26" s="19"/>
      <c r="V26" s="6"/>
      <c r="W26" s="11"/>
      <c r="X26" s="12"/>
    </row>
    <row r="27" spans="1:35" ht="23.1" customHeight="1" x14ac:dyDescent="0.25">
      <c r="A27" s="15">
        <v>8</v>
      </c>
      <c r="B27" s="19">
        <v>10</v>
      </c>
      <c r="C27" s="19">
        <v>9</v>
      </c>
      <c r="D27" s="19">
        <v>6</v>
      </c>
      <c r="E27" s="19">
        <v>3</v>
      </c>
      <c r="F27" s="19">
        <v>1</v>
      </c>
      <c r="G27" s="19">
        <v>0</v>
      </c>
      <c r="H27" s="19"/>
      <c r="I27" s="19">
        <v>0</v>
      </c>
      <c r="J27" s="19"/>
      <c r="K27" s="19"/>
      <c r="L27" s="19"/>
      <c r="V27" s="6"/>
      <c r="W27" s="11"/>
      <c r="X27" s="12"/>
    </row>
    <row r="28" spans="1:35" ht="23.1" customHeight="1" x14ac:dyDescent="0.25">
      <c r="A28" s="15">
        <v>1</v>
      </c>
      <c r="B28" s="19">
        <v>12</v>
      </c>
      <c r="C28" s="19">
        <v>8</v>
      </c>
      <c r="D28" s="19">
        <v>7</v>
      </c>
      <c r="E28" s="19">
        <v>8</v>
      </c>
      <c r="F28" s="19">
        <v>1</v>
      </c>
      <c r="G28" s="19">
        <v>0</v>
      </c>
      <c r="H28" s="19"/>
      <c r="I28" s="19">
        <v>0</v>
      </c>
      <c r="J28" s="19"/>
      <c r="K28" s="19"/>
      <c r="L28" s="19"/>
      <c r="V28" s="6"/>
      <c r="W28" s="11"/>
      <c r="X28" s="13"/>
    </row>
    <row r="29" spans="1:35" ht="23.1" customHeight="1" x14ac:dyDescent="0.25">
      <c r="A29" s="15">
        <v>2</v>
      </c>
      <c r="B29" s="19">
        <v>17</v>
      </c>
      <c r="C29" s="19">
        <v>8</v>
      </c>
      <c r="D29" s="19">
        <v>8</v>
      </c>
      <c r="E29" s="19">
        <v>7</v>
      </c>
      <c r="F29" s="19">
        <v>1</v>
      </c>
      <c r="G29" s="19">
        <v>0</v>
      </c>
      <c r="H29" s="19"/>
      <c r="I29" s="19">
        <v>0</v>
      </c>
      <c r="J29" s="19"/>
      <c r="K29" s="19"/>
      <c r="L29" s="19"/>
      <c r="V29" s="6"/>
      <c r="W29" s="11"/>
      <c r="X29" s="13"/>
      <c r="AI29" s="42"/>
    </row>
    <row r="30" spans="1:35" ht="23.1" customHeight="1" x14ac:dyDescent="0.25">
      <c r="A30" s="15">
        <v>3</v>
      </c>
      <c r="B30" s="19">
        <v>17</v>
      </c>
      <c r="C30" s="19">
        <v>10</v>
      </c>
      <c r="D30" s="19">
        <v>10</v>
      </c>
      <c r="E30" s="19">
        <v>8</v>
      </c>
      <c r="F30" s="19">
        <v>1</v>
      </c>
      <c r="G30" s="19">
        <v>0</v>
      </c>
      <c r="H30" s="19"/>
      <c r="I30" s="19">
        <v>0</v>
      </c>
      <c r="J30" s="19"/>
      <c r="K30" s="19"/>
      <c r="L30" s="19"/>
      <c r="V30" s="6"/>
      <c r="W30" s="11"/>
      <c r="X30" s="13"/>
    </row>
    <row r="31" spans="1:35" ht="23.1" customHeight="1" x14ac:dyDescent="0.25">
      <c r="A31" s="15">
        <v>4</v>
      </c>
      <c r="B31" s="19">
        <v>20</v>
      </c>
      <c r="C31" s="19">
        <v>12</v>
      </c>
      <c r="D31" s="19">
        <v>12</v>
      </c>
      <c r="E31" s="19">
        <v>7</v>
      </c>
      <c r="F31" s="19">
        <v>1</v>
      </c>
      <c r="G31" s="19">
        <v>0</v>
      </c>
      <c r="H31" s="19"/>
      <c r="I31" s="19">
        <v>0</v>
      </c>
      <c r="J31" s="19"/>
      <c r="K31" s="19"/>
      <c r="L31" s="19"/>
      <c r="V31" s="6"/>
      <c r="W31" s="11"/>
      <c r="X31" s="13"/>
    </row>
    <row r="32" spans="1:35" ht="23.1" customHeight="1" x14ac:dyDescent="0.25">
      <c r="A32" s="15">
        <v>5</v>
      </c>
      <c r="B32" s="19">
        <v>16</v>
      </c>
      <c r="C32" s="19">
        <v>12</v>
      </c>
      <c r="D32" s="19">
        <v>10</v>
      </c>
      <c r="E32" s="19">
        <v>5</v>
      </c>
      <c r="F32" s="19">
        <v>1</v>
      </c>
      <c r="G32" s="19">
        <v>0</v>
      </c>
      <c r="H32" s="19"/>
      <c r="I32" s="19">
        <v>0</v>
      </c>
      <c r="J32" s="19"/>
      <c r="K32" s="19"/>
      <c r="L32" s="19"/>
      <c r="V32" s="6"/>
      <c r="W32" s="11"/>
      <c r="X32" s="13"/>
    </row>
    <row r="33" spans="1:25" ht="23.1" customHeight="1" x14ac:dyDescent="0.25">
      <c r="A33" s="15">
        <v>6</v>
      </c>
      <c r="B33" s="19">
        <v>16</v>
      </c>
      <c r="C33" s="19">
        <v>11</v>
      </c>
      <c r="D33" s="19">
        <v>10</v>
      </c>
      <c r="E33" s="19">
        <v>4</v>
      </c>
      <c r="F33" s="19">
        <v>1</v>
      </c>
      <c r="G33" s="19">
        <v>0</v>
      </c>
      <c r="H33" s="19"/>
      <c r="I33" s="19">
        <v>0</v>
      </c>
      <c r="J33" s="19"/>
      <c r="K33" s="19"/>
      <c r="L33" s="19"/>
      <c r="V33" s="6"/>
      <c r="W33" s="11"/>
      <c r="X33" s="13"/>
    </row>
    <row r="34" spans="1:25" ht="23.1" customHeight="1" x14ac:dyDescent="0.25">
      <c r="A34" s="15">
        <v>7</v>
      </c>
      <c r="B34" s="19">
        <v>13</v>
      </c>
      <c r="C34" s="19">
        <v>11</v>
      </c>
      <c r="D34" s="19">
        <v>9</v>
      </c>
      <c r="E34" s="19">
        <v>3</v>
      </c>
      <c r="F34" s="19">
        <v>1</v>
      </c>
      <c r="G34" s="19">
        <v>0</v>
      </c>
      <c r="H34" s="19"/>
      <c r="I34" s="19">
        <v>0</v>
      </c>
      <c r="J34" s="19"/>
      <c r="K34" s="19"/>
      <c r="L34" s="19"/>
      <c r="V34" s="6"/>
      <c r="W34" s="11"/>
      <c r="X34" s="13"/>
    </row>
    <row r="35" spans="1:25" ht="23.1" customHeight="1" x14ac:dyDescent="0.25">
      <c r="A35" s="15">
        <v>8</v>
      </c>
      <c r="B35" s="19">
        <v>12</v>
      </c>
      <c r="C35" s="19">
        <v>8</v>
      </c>
      <c r="D35" s="19">
        <v>6</v>
      </c>
      <c r="E35" s="19">
        <v>2</v>
      </c>
      <c r="F35" s="19">
        <v>1</v>
      </c>
      <c r="G35" s="19">
        <v>0</v>
      </c>
      <c r="H35" s="19"/>
      <c r="I35" s="19">
        <v>0</v>
      </c>
      <c r="J35" s="19"/>
      <c r="K35" s="19"/>
      <c r="L35" s="19"/>
      <c r="V35" s="6"/>
      <c r="W35" s="11"/>
      <c r="X35" s="13"/>
    </row>
    <row r="36" spans="1:25" ht="18.75" x14ac:dyDescent="0.25">
      <c r="A36" s="15" t="s">
        <v>41</v>
      </c>
      <c r="B36" s="19">
        <f>POWER(((SUM(B53:B76))/24),2)</f>
        <v>15.943544234880655</v>
      </c>
      <c r="C36" s="19">
        <f>POWER(((SUM(C53:C76))/24),2)</f>
        <v>12.275970991727435</v>
      </c>
      <c r="D36" s="19">
        <f t="shared" ref="D36:K36" si="3">POWER(((SUM(D53:D76))/24),2)</f>
        <v>10.239505225372632</v>
      </c>
      <c r="E36" s="19">
        <f t="shared" si="3"/>
        <v>4.9804430726849169</v>
      </c>
      <c r="F36" s="19">
        <f t="shared" si="3"/>
        <v>1.1062342167691148</v>
      </c>
      <c r="G36" s="19">
        <f t="shared" si="3"/>
        <v>0</v>
      </c>
      <c r="H36" s="19">
        <f t="shared" si="3"/>
        <v>0</v>
      </c>
      <c r="I36" s="19">
        <f t="shared" si="3"/>
        <v>0</v>
      </c>
      <c r="J36" s="19">
        <f t="shared" si="3"/>
        <v>0</v>
      </c>
      <c r="K36" s="19">
        <f t="shared" si="3"/>
        <v>0</v>
      </c>
      <c r="L36" s="19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15" t="s">
        <v>42</v>
      </c>
      <c r="B37" s="19">
        <f>B10+B36</f>
        <v>42.943544234880655</v>
      </c>
      <c r="C37" s="19">
        <f t="shared" ref="C37:J37" si="4">C10+C36</f>
        <v>62.275970991727434</v>
      </c>
      <c r="D37" s="19">
        <f t="shared" si="4"/>
        <v>110.23950522537262</v>
      </c>
      <c r="E37" s="19">
        <f t="shared" si="4"/>
        <v>204.98044307268492</v>
      </c>
      <c r="F37" s="19">
        <f t="shared" si="4"/>
        <v>351.10623421676911</v>
      </c>
      <c r="G37" s="19">
        <f t="shared" si="4"/>
        <v>0</v>
      </c>
      <c r="H37" s="19">
        <f t="shared" si="4"/>
        <v>0</v>
      </c>
      <c r="I37" s="19">
        <f t="shared" si="4"/>
        <v>0</v>
      </c>
      <c r="J37" s="19">
        <f t="shared" si="4"/>
        <v>0</v>
      </c>
      <c r="K37" s="19"/>
      <c r="L37" s="19"/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18.75" x14ac:dyDescent="0.25">
      <c r="A38" s="15" t="s">
        <v>7</v>
      </c>
      <c r="B38" s="19">
        <f t="shared" ref="B38:L38" si="5">SQRT(2*B36/B9)</f>
        <v>5.2123387348653685</v>
      </c>
      <c r="C38" s="19">
        <f t="shared" si="5"/>
        <v>4.5731847993414902</v>
      </c>
      <c r="D38" s="19">
        <f t="shared" si="5"/>
        <v>4.1756397189574868</v>
      </c>
      <c r="E38" s="19">
        <f t="shared" si="5"/>
        <v>2.9107379084052503</v>
      </c>
      <c r="F38" s="19">
        <f t="shared" si="5"/>
        <v>1.3707915503718182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  <c r="K38" s="19">
        <f t="shared" si="5"/>
        <v>0</v>
      </c>
      <c r="L38" s="19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1"/>
      <c r="X38" s="13"/>
    </row>
    <row r="39" spans="1:25" ht="20.25" x14ac:dyDescent="0.25">
      <c r="A39" s="15" t="s">
        <v>36</v>
      </c>
      <c r="B39" s="20">
        <f>B38*(B51^2)*3.1416*3600/4</f>
        <v>230.27460988293339</v>
      </c>
      <c r="C39" s="21">
        <f>C38*(C51^2)*3.1416*3600/4</f>
        <v>202.03758795390786</v>
      </c>
      <c r="D39" s="21">
        <f t="shared" ref="D39:L39" si="6">D38*(D51^2)*3.1416*3600/4</f>
        <v>184.47454323389306</v>
      </c>
      <c r="E39" s="21">
        <f t="shared" si="6"/>
        <v>128.59276237095844</v>
      </c>
      <c r="F39" s="21">
        <f>F38*(F51^2)*3.1416*3600/4</f>
        <v>60.559857205988969</v>
      </c>
      <c r="G39" s="21">
        <f t="shared" si="6"/>
        <v>0</v>
      </c>
      <c r="H39" s="21">
        <f t="shared" si="6"/>
        <v>0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0</v>
      </c>
      <c r="W39" s="11"/>
      <c r="X39" s="13"/>
    </row>
    <row r="40" spans="1:25" ht="18.75" x14ac:dyDescent="0.25">
      <c r="A40" s="15" t="s">
        <v>16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0">
        <v>34</v>
      </c>
      <c r="N40" s="10">
        <v>34</v>
      </c>
      <c r="O40" s="10">
        <v>34</v>
      </c>
      <c r="P40" s="10">
        <v>34</v>
      </c>
      <c r="Q40" s="10">
        <v>34</v>
      </c>
      <c r="R40" s="10">
        <v>34</v>
      </c>
      <c r="S40" s="10">
        <v>34</v>
      </c>
      <c r="T40" s="10">
        <v>34</v>
      </c>
      <c r="U40" s="10">
        <v>34</v>
      </c>
      <c r="Y40" s="11"/>
    </row>
    <row r="41" spans="1:25" ht="18.75" x14ac:dyDescent="0.25">
      <c r="A41" s="15" t="s">
        <v>8</v>
      </c>
      <c r="B41" s="21">
        <v>2500</v>
      </c>
      <c r="C41" s="21">
        <v>2500</v>
      </c>
      <c r="D41" s="21">
        <v>2500</v>
      </c>
      <c r="E41" s="21">
        <v>2500</v>
      </c>
      <c r="F41" s="21">
        <v>2500</v>
      </c>
      <c r="G41" s="21"/>
      <c r="H41" s="21"/>
      <c r="I41" s="21"/>
      <c r="J41" s="21"/>
      <c r="K41" s="21"/>
      <c r="L41" s="21"/>
      <c r="M41" s="10">
        <v>990</v>
      </c>
      <c r="N41" s="10">
        <v>990</v>
      </c>
      <c r="O41" s="10">
        <v>990</v>
      </c>
      <c r="P41" s="10">
        <v>990</v>
      </c>
      <c r="Q41" s="10">
        <v>990</v>
      </c>
      <c r="R41" s="10">
        <v>990</v>
      </c>
      <c r="S41" s="10">
        <v>990</v>
      </c>
      <c r="T41" s="10">
        <v>990</v>
      </c>
      <c r="U41" s="10">
        <v>990</v>
      </c>
      <c r="Y41" s="11"/>
    </row>
    <row r="42" spans="1:25" ht="18.75" x14ac:dyDescent="0.25">
      <c r="A42" s="67" t="s">
        <v>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Y42" s="11"/>
    </row>
    <row r="43" spans="1:25" ht="18.75" x14ac:dyDescent="0.25">
      <c r="A43" s="6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Y43" s="11"/>
    </row>
    <row r="44" spans="1:25" ht="18.75" x14ac:dyDescent="0.25">
      <c r="A44" s="6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Y44" s="11"/>
    </row>
    <row r="45" spans="1:25" ht="18.75" x14ac:dyDescent="0.25">
      <c r="A45" s="15" t="s">
        <v>10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Y45" s="11"/>
    </row>
    <row r="46" spans="1:25" ht="37.5" x14ac:dyDescent="0.25">
      <c r="A46" s="15" t="s">
        <v>18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Y46" s="11"/>
    </row>
    <row r="47" spans="1:25" ht="18.75" x14ac:dyDescent="0.25">
      <c r="A47" s="15" t="s">
        <v>19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Y47" s="11"/>
    </row>
    <row r="48" spans="1:25" ht="42.75" customHeight="1" x14ac:dyDescent="0.25">
      <c r="A48" s="15" t="s">
        <v>34</v>
      </c>
      <c r="B48" s="22"/>
      <c r="C48" s="22"/>
      <c r="D48" s="22"/>
      <c r="E48" s="22"/>
      <c r="F48" s="22"/>
      <c r="G48" s="22"/>
      <c r="H48" s="22"/>
      <c r="I48" s="20"/>
      <c r="J48" s="20"/>
      <c r="K48" s="19"/>
      <c r="L48" s="19"/>
    </row>
    <row r="49" spans="1:21" ht="18.75" x14ac:dyDescent="0.25">
      <c r="A49" s="15" t="s">
        <v>17</v>
      </c>
      <c r="B49" s="21">
        <v>2500</v>
      </c>
      <c r="C49" s="21">
        <v>2500</v>
      </c>
      <c r="D49" s="21">
        <v>2500</v>
      </c>
      <c r="E49" s="21">
        <v>2500</v>
      </c>
      <c r="F49" s="21">
        <v>2500</v>
      </c>
      <c r="G49" s="21">
        <v>2500</v>
      </c>
      <c r="H49" s="21">
        <v>2500</v>
      </c>
      <c r="I49" s="21">
        <v>2500</v>
      </c>
      <c r="J49" s="21">
        <v>2500</v>
      </c>
      <c r="K49" s="21">
        <v>2500</v>
      </c>
      <c r="L49" s="21">
        <v>2500</v>
      </c>
      <c r="M49" s="21">
        <v>2500</v>
      </c>
      <c r="N49" s="21">
        <v>2500</v>
      </c>
      <c r="O49" s="21">
        <v>2500</v>
      </c>
      <c r="P49" s="21">
        <v>2500</v>
      </c>
      <c r="Q49" s="21">
        <v>2500</v>
      </c>
      <c r="R49" s="21">
        <v>2500</v>
      </c>
      <c r="S49" s="21">
        <v>2500</v>
      </c>
      <c r="T49" s="21">
        <v>2500</v>
      </c>
      <c r="U49" s="21">
        <v>2500</v>
      </c>
    </row>
    <row r="50" spans="1:21" ht="18.75" x14ac:dyDescent="0.25">
      <c r="A50" s="15" t="s">
        <v>23</v>
      </c>
      <c r="B50" s="19">
        <v>45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21" ht="18.75" x14ac:dyDescent="0.25">
      <c r="A51" s="15" t="s">
        <v>22</v>
      </c>
      <c r="B51" s="19">
        <v>0.125</v>
      </c>
      <c r="C51" s="19">
        <v>0.125</v>
      </c>
      <c r="D51" s="19">
        <v>0.125</v>
      </c>
      <c r="E51" s="19">
        <v>0.125</v>
      </c>
      <c r="F51" s="19">
        <v>0.125</v>
      </c>
      <c r="G51" s="19">
        <v>0.125</v>
      </c>
      <c r="H51" s="19">
        <v>0.125</v>
      </c>
      <c r="I51" s="19">
        <v>0.125</v>
      </c>
      <c r="J51" s="19">
        <v>0.125</v>
      </c>
      <c r="K51" s="19">
        <v>0.125</v>
      </c>
      <c r="L51" s="19">
        <v>0.125</v>
      </c>
      <c r="M51" s="9">
        <v>0.22500000000000001</v>
      </c>
      <c r="N51" s="9">
        <v>0.22500000000000001</v>
      </c>
      <c r="O51" s="9">
        <v>0.22500000000000001</v>
      </c>
      <c r="P51" s="9">
        <v>0.22500000000000001</v>
      </c>
      <c r="Q51" s="9">
        <v>0.22500000000000001</v>
      </c>
      <c r="R51" s="9">
        <v>0.22500000000000001</v>
      </c>
      <c r="S51" s="9">
        <v>0.22500000000000001</v>
      </c>
      <c r="T51" s="9">
        <v>0.22500000000000001</v>
      </c>
      <c r="U51" s="9">
        <v>0.22500000000000001</v>
      </c>
    </row>
    <row r="53" spans="1:21" hidden="1" x14ac:dyDescent="0.25">
      <c r="A53" s="3">
        <v>1</v>
      </c>
      <c r="B53" s="4">
        <f>SQRT(B12)</f>
        <v>4.5825756949558398</v>
      </c>
      <c r="C53" s="4">
        <f>SQRT(C12)</f>
        <v>4.2426406871192848</v>
      </c>
      <c r="D53" s="4">
        <f t="shared" ref="D53:L68" si="7">SQRT(D12)</f>
        <v>3.3166247903553998</v>
      </c>
      <c r="E53" s="4">
        <f t="shared" si="7"/>
        <v>2</v>
      </c>
      <c r="F53" s="4">
        <f t="shared" si="7"/>
        <v>1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4.4721359549995796</v>
      </c>
      <c r="C54" s="4">
        <f t="shared" si="8"/>
        <v>4.5825756949558398</v>
      </c>
      <c r="D54" s="4">
        <f t="shared" si="8"/>
        <v>3.6055512754639891</v>
      </c>
      <c r="E54" s="4">
        <f t="shared" si="8"/>
        <v>2.2360679774997898</v>
      </c>
      <c r="F54" s="4">
        <f t="shared" si="7"/>
        <v>1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4.358898943540674</v>
      </c>
      <c r="C55" s="4">
        <f t="shared" si="8"/>
        <v>4.1231056256176606</v>
      </c>
      <c r="D55" s="4">
        <f t="shared" si="8"/>
        <v>3.7416573867739413</v>
      </c>
      <c r="E55" s="4">
        <f t="shared" si="8"/>
        <v>2.4494897427831779</v>
      </c>
      <c r="F55" s="4">
        <f t="shared" si="7"/>
        <v>1.4142135623730951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4</v>
      </c>
      <c r="C56" s="4">
        <f t="shared" si="8"/>
        <v>3.872983346207417</v>
      </c>
      <c r="D56" s="4">
        <f t="shared" si="8"/>
        <v>3.7416573867739413</v>
      </c>
      <c r="E56" s="4">
        <f t="shared" si="8"/>
        <v>2.4494897427831779</v>
      </c>
      <c r="F56" s="4">
        <f t="shared" si="7"/>
        <v>1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3.6055512754639891</v>
      </c>
      <c r="C57" s="4">
        <f t="shared" si="8"/>
        <v>3.4641016151377544</v>
      </c>
      <c r="D57" s="4">
        <f t="shared" si="8"/>
        <v>3.3166247903553998</v>
      </c>
      <c r="E57" s="4">
        <f t="shared" si="8"/>
        <v>2.2360679774997898</v>
      </c>
      <c r="F57" s="4">
        <f t="shared" si="7"/>
        <v>1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3.4641016151377544</v>
      </c>
      <c r="C58" s="4">
        <f t="shared" si="8"/>
        <v>1</v>
      </c>
      <c r="D58" s="4">
        <f t="shared" si="8"/>
        <v>3</v>
      </c>
      <c r="E58" s="4">
        <f t="shared" si="8"/>
        <v>2.2360679774997898</v>
      </c>
      <c r="F58" s="4">
        <f t="shared" si="7"/>
        <v>1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3.3166247903553998</v>
      </c>
      <c r="C59" s="4">
        <f t="shared" si="8"/>
        <v>3.1622776601683795</v>
      </c>
      <c r="D59" s="4">
        <f t="shared" si="8"/>
        <v>2.8284271247461903</v>
      </c>
      <c r="E59" s="4">
        <f t="shared" si="8"/>
        <v>2</v>
      </c>
      <c r="F59" s="4">
        <f t="shared" si="7"/>
        <v>1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3</v>
      </c>
      <c r="C60" s="4">
        <f t="shared" si="8"/>
        <v>2.8284271247461903</v>
      </c>
      <c r="D60" s="4">
        <f t="shared" si="8"/>
        <v>2.4494897427831779</v>
      </c>
      <c r="E60" s="4">
        <f t="shared" si="8"/>
        <v>1.7320508075688772</v>
      </c>
      <c r="F60" s="4">
        <f t="shared" si="7"/>
        <v>1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4.7958315233127191</v>
      </c>
      <c r="C61" s="4">
        <f t="shared" si="8"/>
        <v>4.4721359549995796</v>
      </c>
      <c r="D61" s="4">
        <f t="shared" si="8"/>
        <v>3.7416573867739413</v>
      </c>
      <c r="E61" s="4">
        <f t="shared" si="8"/>
        <v>2.2360679774997898</v>
      </c>
      <c r="F61" s="4">
        <f t="shared" si="7"/>
        <v>1.4142135623730951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5.0990195135927845</v>
      </c>
      <c r="C62" s="4">
        <f t="shared" si="8"/>
        <v>4.6904157598234297</v>
      </c>
      <c r="D62" s="4">
        <f t="shared" si="8"/>
        <v>4</v>
      </c>
      <c r="E62" s="4">
        <f t="shared" si="8"/>
        <v>2.6457513110645907</v>
      </c>
      <c r="F62" s="4">
        <f t="shared" si="7"/>
        <v>1.4142135623730951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5.196152422706632</v>
      </c>
      <c r="C63" s="4">
        <f t="shared" si="8"/>
        <v>4.7958315233127191</v>
      </c>
      <c r="D63" s="4">
        <f t="shared" si="8"/>
        <v>4</v>
      </c>
      <c r="E63" s="4">
        <f t="shared" si="8"/>
        <v>2.6457513110645907</v>
      </c>
      <c r="F63" s="4">
        <f t="shared" si="7"/>
        <v>1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4.5825756949558398</v>
      </c>
      <c r="C64" s="4">
        <f t="shared" si="8"/>
        <v>4.1231056256176606</v>
      </c>
      <c r="D64" s="4">
        <f t="shared" si="8"/>
        <v>3.7416573867739413</v>
      </c>
      <c r="E64" s="4">
        <f t="shared" si="8"/>
        <v>2.4494897427831779</v>
      </c>
      <c r="F64" s="4">
        <f t="shared" si="7"/>
        <v>1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3.872983346207417</v>
      </c>
      <c r="C65" s="4">
        <f t="shared" si="8"/>
        <v>3.7416573867739413</v>
      </c>
      <c r="D65" s="4">
        <f t="shared" si="8"/>
        <v>3.1622776601683795</v>
      </c>
      <c r="E65" s="4">
        <f t="shared" si="8"/>
        <v>2.4494897427831779</v>
      </c>
      <c r="F65" s="4">
        <f t="shared" si="7"/>
        <v>1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3.6055512754639891</v>
      </c>
      <c r="C66" s="4">
        <f t="shared" si="8"/>
        <v>3.4641016151377544</v>
      </c>
      <c r="D66" s="4">
        <f t="shared" si="8"/>
        <v>3</v>
      </c>
      <c r="E66" s="4">
        <f t="shared" si="8"/>
        <v>2</v>
      </c>
      <c r="F66" s="4">
        <f t="shared" si="7"/>
        <v>1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3.4641016151377544</v>
      </c>
      <c r="C67" s="4">
        <f t="shared" si="8"/>
        <v>3.3166247903553998</v>
      </c>
      <c r="D67" s="4">
        <f t="shared" si="8"/>
        <v>2.8284271247461903</v>
      </c>
      <c r="E67" s="4">
        <f t="shared" si="8"/>
        <v>1.7320508075688772</v>
      </c>
      <c r="F67" s="4">
        <f t="shared" si="7"/>
        <v>1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3.1622776601683795</v>
      </c>
      <c r="C68" s="4">
        <f t="shared" si="8"/>
        <v>3</v>
      </c>
      <c r="D68" s="4">
        <f t="shared" si="8"/>
        <v>2.4494897427831779</v>
      </c>
      <c r="E68" s="4">
        <f t="shared" si="8"/>
        <v>1.7320508075688772</v>
      </c>
      <c r="F68" s="4">
        <f t="shared" si="7"/>
        <v>1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3.4641016151377544</v>
      </c>
      <c r="C69" s="4">
        <f t="shared" si="8"/>
        <v>2.8284271247461903</v>
      </c>
      <c r="D69" s="4">
        <f t="shared" si="8"/>
        <v>2.6457513110645907</v>
      </c>
      <c r="E69" s="4">
        <f t="shared" si="8"/>
        <v>2.8284271247461903</v>
      </c>
      <c r="F69" s="4">
        <f t="shared" si="8"/>
        <v>1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4.1231056256176606</v>
      </c>
      <c r="C70" s="4">
        <f t="shared" si="9"/>
        <v>2.8284271247461903</v>
      </c>
      <c r="D70" s="4">
        <f t="shared" si="9"/>
        <v>2.8284271247461903</v>
      </c>
      <c r="E70" s="4">
        <f t="shared" si="9"/>
        <v>2.6457513110645907</v>
      </c>
      <c r="F70" s="4">
        <f t="shared" si="9"/>
        <v>1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4.1231056256176606</v>
      </c>
      <c r="C71" s="4">
        <f t="shared" si="9"/>
        <v>3.1622776601683795</v>
      </c>
      <c r="D71" s="4">
        <f t="shared" si="9"/>
        <v>3.1622776601683795</v>
      </c>
      <c r="E71" s="4">
        <f t="shared" si="9"/>
        <v>2.8284271247461903</v>
      </c>
      <c r="F71" s="4">
        <f t="shared" si="9"/>
        <v>1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4.4721359549995796</v>
      </c>
      <c r="C72" s="4">
        <f t="shared" si="9"/>
        <v>3.4641016151377544</v>
      </c>
      <c r="D72" s="4">
        <f t="shared" si="9"/>
        <v>3.4641016151377544</v>
      </c>
      <c r="E72" s="4">
        <f t="shared" si="9"/>
        <v>2.6457513110645907</v>
      </c>
      <c r="F72" s="4">
        <f t="shared" si="9"/>
        <v>1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4</v>
      </c>
      <c r="C73" s="4">
        <f t="shared" si="9"/>
        <v>3.4641016151377544</v>
      </c>
      <c r="D73" s="4">
        <f t="shared" si="9"/>
        <v>3.1622776601683795</v>
      </c>
      <c r="E73" s="4">
        <f t="shared" si="9"/>
        <v>2.2360679774997898</v>
      </c>
      <c r="F73" s="4">
        <f t="shared" si="9"/>
        <v>1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4</v>
      </c>
      <c r="C74" s="4">
        <f t="shared" si="9"/>
        <v>3.3166247903553998</v>
      </c>
      <c r="D74" s="4">
        <f t="shared" si="9"/>
        <v>3.1622776601683795</v>
      </c>
      <c r="E74" s="4">
        <f t="shared" si="9"/>
        <v>2</v>
      </c>
      <c r="F74" s="4">
        <f t="shared" si="9"/>
        <v>1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3.6055512754639891</v>
      </c>
      <c r="C75" s="4">
        <f t="shared" si="9"/>
        <v>3.3166247903553998</v>
      </c>
      <c r="D75" s="4">
        <f t="shared" si="9"/>
        <v>3</v>
      </c>
      <c r="E75" s="4">
        <f t="shared" si="9"/>
        <v>1.7320508075688772</v>
      </c>
      <c r="F75" s="4">
        <f t="shared" si="9"/>
        <v>1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3.4641016151377544</v>
      </c>
      <c r="C76" s="4">
        <f t="shared" si="9"/>
        <v>2.8284271247461903</v>
      </c>
      <c r="D76" s="4">
        <f t="shared" si="9"/>
        <v>2.4494897427831779</v>
      </c>
      <c r="E76" s="4">
        <f t="shared" si="9"/>
        <v>1.4142135623730951</v>
      </c>
      <c r="F76" s="4">
        <f t="shared" si="9"/>
        <v>1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3:31" x14ac:dyDescent="0.25">
      <c r="C81" s="1" t="s">
        <v>47</v>
      </c>
      <c r="D81" s="1">
        <v>2500</v>
      </c>
      <c r="E81" s="1" t="s">
        <v>49</v>
      </c>
      <c r="AD81" s="40"/>
    </row>
    <row r="82" spans="3:31" x14ac:dyDescent="0.25">
      <c r="C82" s="1" t="s">
        <v>48</v>
      </c>
      <c r="D82" s="1">
        <v>3260</v>
      </c>
      <c r="AD82" s="40"/>
    </row>
    <row r="83" spans="3:31" x14ac:dyDescent="0.25">
      <c r="AD83" s="40"/>
    </row>
    <row r="84" spans="3:31" x14ac:dyDescent="0.25">
      <c r="AD84" s="40"/>
      <c r="AE84" s="39"/>
    </row>
    <row r="85" spans="3:31" x14ac:dyDescent="0.25">
      <c r="AD85" s="40"/>
    </row>
    <row r="86" spans="3:31" x14ac:dyDescent="0.25">
      <c r="C86" s="79" t="s">
        <v>50</v>
      </c>
      <c r="D86" s="79"/>
      <c r="E86" s="79"/>
      <c r="AD86" s="38"/>
    </row>
    <row r="87" spans="3:31" x14ac:dyDescent="0.25">
      <c r="D87" s="1" t="s">
        <v>52</v>
      </c>
      <c r="E87" s="1" t="s">
        <v>51</v>
      </c>
      <c r="AC87" s="39"/>
    </row>
    <row r="88" spans="3:31" x14ac:dyDescent="0.25">
      <c r="D88" s="1">
        <v>2500</v>
      </c>
      <c r="E88" s="1">
        <v>3260</v>
      </c>
    </row>
    <row r="89" spans="3:31" x14ac:dyDescent="0.25">
      <c r="C89" s="1" t="s">
        <v>53</v>
      </c>
      <c r="D89" s="1">
        <v>230.3</v>
      </c>
      <c r="E89" s="47">
        <f>(E88/D88)*D89</f>
        <v>300.31120000000004</v>
      </c>
    </row>
    <row r="90" spans="3:31" x14ac:dyDescent="0.25">
      <c r="C90" s="1" t="s">
        <v>54</v>
      </c>
      <c r="E90" s="1">
        <v>256</v>
      </c>
      <c r="G90" s="1">
        <v>880</v>
      </c>
    </row>
    <row r="91" spans="3:31" x14ac:dyDescent="0.25">
      <c r="C91" s="1" t="s">
        <v>55</v>
      </c>
      <c r="E91" s="11">
        <f>1-(E90/E89)</f>
        <v>0.1475509404910641</v>
      </c>
      <c r="G91" s="1">
        <v>1550</v>
      </c>
    </row>
    <row r="92" spans="3:31" x14ac:dyDescent="0.25">
      <c r="G92" s="1">
        <f>G91-G90</f>
        <v>670</v>
      </c>
      <c r="H92" s="5">
        <f>G92/G91</f>
        <v>0.43225806451612903</v>
      </c>
      <c r="I92" s="11">
        <f>1-(G90/G91)</f>
        <v>0.43225806451612903</v>
      </c>
    </row>
    <row r="94" spans="3:31" x14ac:dyDescent="0.25">
      <c r="C94" s="48">
        <v>2500</v>
      </c>
      <c r="D94" s="48" t="s">
        <v>54</v>
      </c>
    </row>
    <row r="95" spans="3:31" x14ac:dyDescent="0.25">
      <c r="C95" s="1" t="s">
        <v>45</v>
      </c>
      <c r="D95" s="1" t="s">
        <v>44</v>
      </c>
    </row>
    <row r="96" spans="3:31" x14ac:dyDescent="0.25">
      <c r="C96" s="45">
        <v>2.7494908350305498</v>
      </c>
      <c r="D96" s="23">
        <v>230.27460988293339</v>
      </c>
    </row>
    <row r="97" spans="2:32" x14ac:dyDescent="0.25">
      <c r="C97" s="45">
        <v>5.0916496945010179</v>
      </c>
      <c r="D97" s="23">
        <v>202.03758795390786</v>
      </c>
    </row>
    <row r="98" spans="2:32" x14ac:dyDescent="0.25">
      <c r="C98" s="45">
        <v>10.183299389002036</v>
      </c>
      <c r="D98" s="23">
        <v>184.47454323389306</v>
      </c>
    </row>
    <row r="99" spans="2:32" x14ac:dyDescent="0.25">
      <c r="C99" s="45">
        <v>20.366598778004072</v>
      </c>
      <c r="D99" s="23">
        <v>128.59276237095844</v>
      </c>
    </row>
    <row r="100" spans="2:32" x14ac:dyDescent="0.25">
      <c r="C100" s="45">
        <v>35.641547861507128</v>
      </c>
      <c r="D100" s="23">
        <v>60.559857205988969</v>
      </c>
      <c r="AD100" s="41"/>
      <c r="AF100" s="38"/>
    </row>
    <row r="101" spans="2:32" x14ac:dyDescent="0.25">
      <c r="C101" s="45">
        <v>49.898167006109979</v>
      </c>
      <c r="D101" s="23">
        <v>0</v>
      </c>
    </row>
    <row r="104" spans="2:32" x14ac:dyDescent="0.25">
      <c r="C104" s="48">
        <v>3260</v>
      </c>
      <c r="D104" s="48" t="s">
        <v>56</v>
      </c>
      <c r="E104" s="50">
        <v>0.15</v>
      </c>
    </row>
    <row r="105" spans="2:32" x14ac:dyDescent="0.25">
      <c r="C105" s="1" t="s">
        <v>45</v>
      </c>
      <c r="D105" s="1" t="s">
        <v>44</v>
      </c>
    </row>
    <row r="106" spans="2:32" x14ac:dyDescent="0.25">
      <c r="C106" s="45">
        <f>(($C$104/$C$94)^2)*C96</f>
        <v>4.675278207739308</v>
      </c>
      <c r="D106" s="5">
        <f>($C$104/$C$94)*D96</f>
        <v>300.27809128734515</v>
      </c>
      <c r="E106" s="49">
        <f>D106-(D106*0.15)</f>
        <v>255.23637759424338</v>
      </c>
      <c r="AD106" s="3"/>
    </row>
    <row r="107" spans="2:32" x14ac:dyDescent="0.25">
      <c r="C107" s="45">
        <f>(($C$104/$C$94)^2)*C97</f>
        <v>8.6579226069246431</v>
      </c>
      <c r="D107" s="5">
        <f>($C$104/$C$94)*D97</f>
        <v>263.45701469189584</v>
      </c>
      <c r="E107" s="49">
        <f t="shared" ref="E107:E110" si="10">D107-(D107*0.15)</f>
        <v>223.93846248811147</v>
      </c>
    </row>
    <row r="108" spans="2:32" x14ac:dyDescent="0.25">
      <c r="C108" s="45">
        <f t="shared" ref="C108:C109" si="11">(($C$104/$C$94)^2)*C98</f>
        <v>17.315845213849286</v>
      </c>
      <c r="D108" s="5">
        <f t="shared" ref="D108:D111" si="12">($C$104/$C$94)*D98</f>
        <v>240.55480437699654</v>
      </c>
      <c r="E108" s="49">
        <f t="shared" si="10"/>
        <v>204.47158372044706</v>
      </c>
      <c r="AF108" s="41"/>
    </row>
    <row r="109" spans="2:32" x14ac:dyDescent="0.25">
      <c r="C109" s="45">
        <f t="shared" si="11"/>
        <v>34.631690427698572</v>
      </c>
      <c r="D109" s="5">
        <f t="shared" si="12"/>
        <v>167.6849621317298</v>
      </c>
      <c r="E109" s="49">
        <f t="shared" si="10"/>
        <v>142.53221781197033</v>
      </c>
      <c r="AF109" s="38"/>
    </row>
    <row r="110" spans="2:32" x14ac:dyDescent="0.25">
      <c r="C110" s="45">
        <f>(($C$104/$C$94)^2)*C100</f>
        <v>60.605458248472509</v>
      </c>
      <c r="D110" s="5">
        <f t="shared" si="12"/>
        <v>78.970053796609619</v>
      </c>
      <c r="E110" s="49">
        <f t="shared" si="10"/>
        <v>67.124545727118175</v>
      </c>
    </row>
    <row r="111" spans="2:32" x14ac:dyDescent="0.25">
      <c r="B111" s="1">
        <v>48</v>
      </c>
      <c r="C111" s="45">
        <f>(($C$104/$C$94)^2)*C101</f>
        <v>84.847641547861514</v>
      </c>
      <c r="D111" s="5">
        <f t="shared" si="12"/>
        <v>0</v>
      </c>
      <c r="E111" s="45"/>
    </row>
    <row r="112" spans="2:32" x14ac:dyDescent="0.25">
      <c r="D112" s="5"/>
    </row>
    <row r="113" spans="3:5" x14ac:dyDescent="0.25">
      <c r="D113" s="5"/>
    </row>
    <row r="114" spans="3:5" x14ac:dyDescent="0.25">
      <c r="C114" s="48">
        <v>4400</v>
      </c>
      <c r="D114" s="48" t="s">
        <v>56</v>
      </c>
      <c r="E114" s="50">
        <v>0.15</v>
      </c>
    </row>
    <row r="115" spans="3:5" x14ac:dyDescent="0.25">
      <c r="C115" s="1" t="s">
        <v>45</v>
      </c>
      <c r="D115" s="1" t="s">
        <v>44</v>
      </c>
      <c r="E115" s="1" t="s">
        <v>44</v>
      </c>
    </row>
    <row r="116" spans="3:5" x14ac:dyDescent="0.25">
      <c r="C116" s="45">
        <f>(($C$114/$C$94)^2)*C96</f>
        <v>8.5168228105906305</v>
      </c>
      <c r="D116" s="5">
        <f>($C$114/$C$94)*D96</f>
        <v>405.28331339396277</v>
      </c>
      <c r="E116" s="49">
        <f>D116-(D116*0.15)</f>
        <v>344.49081638486837</v>
      </c>
    </row>
    <row r="117" spans="3:5" x14ac:dyDescent="0.25">
      <c r="C117" s="45">
        <f t="shared" ref="C117:C121" si="13">(($C$114/$C$94)^2)*C97</f>
        <v>15.771894093686353</v>
      </c>
      <c r="D117" s="5">
        <f t="shared" ref="D117:D121" si="14">($C$114/$C$94)*D97</f>
        <v>355.58615479887783</v>
      </c>
      <c r="E117" s="49">
        <f t="shared" ref="E117:E120" si="15">D117-(D117*0.15)</f>
        <v>302.24823157904615</v>
      </c>
    </row>
    <row r="118" spans="3:5" x14ac:dyDescent="0.25">
      <c r="C118" s="45">
        <f t="shared" si="13"/>
        <v>31.543788187372705</v>
      </c>
      <c r="D118" s="5">
        <f t="shared" si="14"/>
        <v>324.6751960916518</v>
      </c>
      <c r="E118" s="49">
        <f t="shared" si="15"/>
        <v>275.97391667790401</v>
      </c>
    </row>
    <row r="119" spans="3:5" x14ac:dyDescent="0.25">
      <c r="C119" s="45">
        <f t="shared" si="13"/>
        <v>63.08757637474541</v>
      </c>
      <c r="D119" s="5">
        <f t="shared" si="14"/>
        <v>226.32326177288687</v>
      </c>
      <c r="E119" s="49">
        <f t="shared" si="15"/>
        <v>192.37477250695383</v>
      </c>
    </row>
    <row r="120" spans="3:5" x14ac:dyDescent="0.25">
      <c r="C120" s="45">
        <f t="shared" si="13"/>
        <v>110.40325865580448</v>
      </c>
      <c r="D120" s="5">
        <f t="shared" si="14"/>
        <v>106.58534868254058</v>
      </c>
      <c r="E120" s="49">
        <f t="shared" si="15"/>
        <v>90.5975463801595</v>
      </c>
    </row>
    <row r="121" spans="3:5" x14ac:dyDescent="0.25">
      <c r="C121" s="45">
        <f t="shared" si="13"/>
        <v>154.56456211812628</v>
      </c>
      <c r="D121" s="5">
        <f t="shared" si="14"/>
        <v>0</v>
      </c>
    </row>
  </sheetData>
  <mergeCells count="9">
    <mergeCell ref="Y1:Z1"/>
    <mergeCell ref="A2:E2"/>
    <mergeCell ref="F2:K2"/>
    <mergeCell ref="A3:L3"/>
    <mergeCell ref="C86:E86"/>
    <mergeCell ref="A11:L11"/>
    <mergeCell ref="A42:A44"/>
    <mergeCell ref="A1:B1"/>
    <mergeCell ref="C1:L1"/>
  </mergeCells>
  <pageMargins left="0.25" right="0.25" top="0.75" bottom="0.75" header="0.3" footer="0.3"/>
  <pageSetup paperSize="9" scale="2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A2624-62DF-4108-AC4B-76A83211EBF2}">
  <sheetPr>
    <pageSetUpPr fitToPage="1"/>
  </sheetPr>
  <dimension ref="A1:AC76"/>
  <sheetViews>
    <sheetView topLeftCell="A2" zoomScale="66" zoomScaleNormal="66" workbookViewId="0">
      <selection activeCell="Z26" sqref="Z26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3" style="1" customWidth="1"/>
    <col min="4" max="4" width="13.140625" style="1" customWidth="1"/>
    <col min="5" max="5" width="11.7109375" style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26.7109375" style="1" customWidth="1"/>
    <col min="28" max="28" width="11.7109375" style="1" customWidth="1"/>
    <col min="29" max="29" width="12.85546875" style="1" customWidth="1"/>
    <col min="30" max="16384" width="8.85546875" style="1"/>
  </cols>
  <sheetData>
    <row r="1" spans="1:29" ht="42.75" customHeight="1" thickBot="1" x14ac:dyDescent="0.3">
      <c r="A1" s="68" t="s">
        <v>57</v>
      </c>
      <c r="B1" s="69"/>
      <c r="C1" s="70" t="s">
        <v>20</v>
      </c>
      <c r="D1" s="71"/>
      <c r="E1" s="71"/>
      <c r="F1" s="71"/>
      <c r="G1" s="71"/>
      <c r="H1" s="71"/>
      <c r="I1" s="71"/>
      <c r="J1" s="71"/>
      <c r="K1" s="71"/>
      <c r="L1" s="72"/>
      <c r="Y1" s="73" t="s">
        <v>37</v>
      </c>
      <c r="Z1" s="74"/>
    </row>
    <row r="2" spans="1:29" ht="67.5" customHeight="1" thickBot="1" x14ac:dyDescent="0.3">
      <c r="A2" s="75" t="s">
        <v>21</v>
      </c>
      <c r="B2" s="76"/>
      <c r="C2" s="76"/>
      <c r="D2" s="76"/>
      <c r="E2" s="77"/>
      <c r="F2" s="75">
        <v>15</v>
      </c>
      <c r="G2" s="76"/>
      <c r="H2" s="76"/>
      <c r="I2" s="76"/>
      <c r="J2" s="76"/>
      <c r="K2" s="77"/>
      <c r="L2" s="36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4" t="s">
        <v>33</v>
      </c>
      <c r="Z2" s="24" t="s">
        <v>32</v>
      </c>
    </row>
    <row r="3" spans="1:29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Y3" s="25">
        <f>B10/9.82</f>
        <v>4.5824847250509162</v>
      </c>
      <c r="Z3" s="46">
        <f>B39</f>
        <v>213.23835061174037</v>
      </c>
      <c r="AC3" s="7"/>
    </row>
    <row r="4" spans="1:29" ht="18.75" x14ac:dyDescent="0.25">
      <c r="A4" s="14" t="s">
        <v>13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Y4" s="26"/>
      <c r="Z4" s="26"/>
      <c r="AC4" s="7"/>
    </row>
    <row r="5" spans="1:29" ht="18.75" customHeight="1" x14ac:dyDescent="0.25">
      <c r="A5" s="15" t="s">
        <v>11</v>
      </c>
      <c r="B5" s="14" t="s">
        <v>14</v>
      </c>
      <c r="C5" s="14" t="s">
        <v>26</v>
      </c>
      <c r="D5" s="14" t="s">
        <v>27</v>
      </c>
      <c r="E5" s="14" t="s">
        <v>15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24</v>
      </c>
      <c r="K5" s="14" t="s">
        <v>25</v>
      </c>
      <c r="L5" s="14" t="s">
        <v>31</v>
      </c>
      <c r="Y5" s="26"/>
      <c r="Z5" s="26"/>
    </row>
    <row r="6" spans="1:29" ht="18.75" x14ac:dyDescent="0.25">
      <c r="A6" s="15" t="s">
        <v>2</v>
      </c>
      <c r="B6" s="16">
        <v>27</v>
      </c>
      <c r="C6" s="16">
        <v>27</v>
      </c>
      <c r="D6" s="16">
        <v>27</v>
      </c>
      <c r="E6" s="16">
        <v>27</v>
      </c>
      <c r="F6" s="16">
        <v>27</v>
      </c>
      <c r="G6" s="16">
        <v>27</v>
      </c>
      <c r="H6" s="16">
        <v>27</v>
      </c>
      <c r="I6" s="16">
        <v>27</v>
      </c>
      <c r="J6" s="16">
        <v>27</v>
      </c>
      <c r="K6" s="16">
        <v>27</v>
      </c>
      <c r="L6" s="16">
        <v>27</v>
      </c>
      <c r="M6" s="8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  <c r="U6" s="8">
        <v>24</v>
      </c>
      <c r="Y6" s="26"/>
      <c r="Z6" s="26"/>
    </row>
    <row r="7" spans="1:29" ht="18.75" x14ac:dyDescent="0.25">
      <c r="A7" s="15" t="s">
        <v>3</v>
      </c>
      <c r="B7" s="16">
        <v>23</v>
      </c>
      <c r="C7" s="16">
        <v>23</v>
      </c>
      <c r="D7" s="16">
        <v>23</v>
      </c>
      <c r="E7" s="16">
        <v>23</v>
      </c>
      <c r="F7" s="16">
        <v>23</v>
      </c>
      <c r="G7" s="16">
        <v>23</v>
      </c>
      <c r="H7" s="16">
        <v>23</v>
      </c>
      <c r="I7" s="16">
        <v>23</v>
      </c>
      <c r="J7" s="16">
        <v>23</v>
      </c>
      <c r="K7" s="16">
        <v>23</v>
      </c>
      <c r="L7" s="16">
        <v>23</v>
      </c>
      <c r="M7" s="8">
        <v>22</v>
      </c>
      <c r="N7" s="8">
        <v>22</v>
      </c>
      <c r="O7" s="8">
        <v>22</v>
      </c>
      <c r="P7" s="8">
        <v>22</v>
      </c>
      <c r="Q7" s="8">
        <v>22</v>
      </c>
      <c r="R7" s="8">
        <v>22</v>
      </c>
      <c r="S7" s="8">
        <v>22</v>
      </c>
      <c r="T7" s="8">
        <v>22</v>
      </c>
      <c r="U7" s="8">
        <v>22</v>
      </c>
      <c r="Y7" s="26"/>
      <c r="Z7" s="26"/>
    </row>
    <row r="8" spans="1:29" ht="18.75" x14ac:dyDescent="0.25">
      <c r="A8" s="17" t="s">
        <v>4</v>
      </c>
      <c r="B8" s="18">
        <f>N8</f>
        <v>1.1733664315225993</v>
      </c>
      <c r="C8" s="18">
        <f>O8</f>
        <v>1.1733664315225993</v>
      </c>
      <c r="D8" s="18">
        <f>N8</f>
        <v>1.1733664315225993</v>
      </c>
      <c r="E8" s="18">
        <f>O8</f>
        <v>1.1733664315225993</v>
      </c>
      <c r="F8" s="18">
        <f>P8</f>
        <v>1.1733664315225993</v>
      </c>
      <c r="G8" s="18">
        <f t="shared" ref="G8:H8" si="0">P8</f>
        <v>1.1733664315225993</v>
      </c>
      <c r="H8" s="18">
        <f t="shared" si="0"/>
        <v>1.1733664315225993</v>
      </c>
      <c r="I8" s="18">
        <f>N8</f>
        <v>1.1733664315225993</v>
      </c>
      <c r="J8" s="18">
        <f>O8</f>
        <v>1.1733664315225993</v>
      </c>
      <c r="K8" s="18">
        <f>P8</f>
        <v>1.1733664315225993</v>
      </c>
      <c r="L8" s="1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7"/>
      <c r="Z8" s="27"/>
    </row>
    <row r="9" spans="1:29" ht="20.25" x14ac:dyDescent="0.25">
      <c r="A9" s="17" t="s">
        <v>35</v>
      </c>
      <c r="B9" s="18">
        <f t="shared" ref="B9:L9" si="1">B8*(B10+$N$2)/$N$2</f>
        <v>1.1738885935146472</v>
      </c>
      <c r="C9" s="18">
        <f t="shared" si="1"/>
        <v>1.1733664315225993</v>
      </c>
      <c r="D9" s="18">
        <f t="shared" si="1"/>
        <v>1.1733664315225993</v>
      </c>
      <c r="E9" s="18">
        <f t="shared" si="1"/>
        <v>1.1733664315225993</v>
      </c>
      <c r="F9" s="18">
        <f t="shared" si="1"/>
        <v>1.1733664315225993</v>
      </c>
      <c r="G9" s="18">
        <f t="shared" si="1"/>
        <v>1.1733664315225993</v>
      </c>
      <c r="H9" s="18">
        <f t="shared" si="1"/>
        <v>1.1733664315225993</v>
      </c>
      <c r="I9" s="18">
        <f t="shared" si="1"/>
        <v>1.1733664315225993</v>
      </c>
      <c r="J9" s="18">
        <f t="shared" si="1"/>
        <v>1.1733664315225993</v>
      </c>
      <c r="K9" s="18">
        <f t="shared" si="1"/>
        <v>1.1733664315225993</v>
      </c>
      <c r="L9" s="18">
        <f t="shared" si="1"/>
        <v>1.1733664315225993</v>
      </c>
      <c r="M9" s="2"/>
      <c r="Y9" s="27"/>
      <c r="Z9" s="27"/>
    </row>
    <row r="10" spans="1:29" ht="22.5" customHeight="1" thickBot="1" x14ac:dyDescent="0.3">
      <c r="A10" s="15" t="s">
        <v>0</v>
      </c>
      <c r="B10" s="16">
        <v>45</v>
      </c>
      <c r="C10" s="16"/>
      <c r="D10" s="37"/>
      <c r="E10" s="16"/>
      <c r="F10" s="16"/>
      <c r="G10" s="16"/>
      <c r="H10" s="16"/>
      <c r="I10" s="16"/>
      <c r="J10" s="16"/>
      <c r="K10" s="16"/>
      <c r="L10" s="1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Y10" s="28"/>
      <c r="Z10" s="28"/>
    </row>
    <row r="11" spans="1:29" ht="18.75" x14ac:dyDescent="0.25">
      <c r="A11" s="66" t="s">
        <v>12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29" ht="23.1" customHeight="1" x14ac:dyDescent="0.25">
      <c r="A12" s="15">
        <v>1</v>
      </c>
      <c r="B12" s="19">
        <v>19</v>
      </c>
      <c r="C12" s="19"/>
      <c r="D12" s="19"/>
      <c r="E12" s="19"/>
      <c r="F12" s="19"/>
      <c r="G12" s="19"/>
      <c r="H12" s="19"/>
      <c r="I12" s="19">
        <v>0</v>
      </c>
      <c r="J12" s="19"/>
      <c r="K12" s="19"/>
      <c r="L12" s="19"/>
      <c r="V12" s="6"/>
      <c r="W12" s="11"/>
      <c r="X12" s="12"/>
    </row>
    <row r="13" spans="1:29" ht="23.1" customHeight="1" x14ac:dyDescent="0.25">
      <c r="A13" s="15">
        <v>2</v>
      </c>
      <c r="B13" s="19">
        <v>21</v>
      </c>
      <c r="C13" s="19"/>
      <c r="D13" s="19"/>
      <c r="E13" s="19"/>
      <c r="F13" s="19"/>
      <c r="G13" s="19"/>
      <c r="H13" s="19"/>
      <c r="I13" s="19">
        <v>0</v>
      </c>
      <c r="J13" s="19"/>
      <c r="K13" s="19"/>
      <c r="L13" s="19"/>
      <c r="V13" s="6"/>
      <c r="W13" s="11"/>
      <c r="X13" s="12"/>
    </row>
    <row r="14" spans="1:29" ht="23.1" customHeight="1" x14ac:dyDescent="0.25">
      <c r="A14" s="15">
        <v>3</v>
      </c>
      <c r="B14" s="19">
        <v>20</v>
      </c>
      <c r="C14" s="19"/>
      <c r="D14" s="19"/>
      <c r="E14" s="19"/>
      <c r="F14" s="19"/>
      <c r="G14" s="19"/>
      <c r="H14" s="19"/>
      <c r="I14" s="19">
        <v>0</v>
      </c>
      <c r="J14" s="19"/>
      <c r="K14" s="19"/>
      <c r="L14" s="19"/>
      <c r="V14" s="6"/>
      <c r="W14" s="11"/>
      <c r="X14" s="12"/>
    </row>
    <row r="15" spans="1:29" ht="23.1" customHeight="1" x14ac:dyDescent="0.25">
      <c r="A15" s="15">
        <v>4</v>
      </c>
      <c r="B15" s="19">
        <v>17</v>
      </c>
      <c r="C15" s="19"/>
      <c r="D15" s="19"/>
      <c r="E15" s="19"/>
      <c r="F15" s="19"/>
      <c r="G15" s="19"/>
      <c r="H15" s="19"/>
      <c r="I15" s="19">
        <v>0</v>
      </c>
      <c r="J15" s="19"/>
      <c r="K15" s="19"/>
      <c r="L15" s="19"/>
      <c r="V15" s="6"/>
      <c r="W15" s="11"/>
      <c r="X15" s="12"/>
    </row>
    <row r="16" spans="1:29" ht="23.1" customHeight="1" x14ac:dyDescent="0.25">
      <c r="A16" s="15">
        <v>5</v>
      </c>
      <c r="B16" s="19">
        <v>13.5</v>
      </c>
      <c r="C16" s="19"/>
      <c r="D16" s="19"/>
      <c r="E16" s="19"/>
      <c r="F16" s="19"/>
      <c r="G16" s="19"/>
      <c r="H16" s="19"/>
      <c r="I16" s="19">
        <v>0</v>
      </c>
      <c r="J16" s="19"/>
      <c r="K16" s="19"/>
      <c r="L16" s="19"/>
      <c r="V16" s="6"/>
      <c r="W16" s="11"/>
      <c r="X16" s="12"/>
    </row>
    <row r="17" spans="1:24" ht="23.1" customHeight="1" x14ac:dyDescent="0.25">
      <c r="A17" s="15">
        <v>6</v>
      </c>
      <c r="B17" s="19">
        <v>11.5</v>
      </c>
      <c r="C17" s="19"/>
      <c r="D17" s="19"/>
      <c r="E17" s="19"/>
      <c r="F17" s="19"/>
      <c r="G17" s="19"/>
      <c r="H17" s="19"/>
      <c r="I17" s="19">
        <v>0</v>
      </c>
      <c r="J17" s="19"/>
      <c r="K17" s="19"/>
      <c r="L17" s="19"/>
      <c r="V17" s="6"/>
      <c r="W17" s="11"/>
      <c r="X17" s="12"/>
    </row>
    <row r="18" spans="1:24" ht="23.1" customHeight="1" x14ac:dyDescent="0.25">
      <c r="A18" s="15">
        <v>7</v>
      </c>
      <c r="B18" s="19">
        <v>10</v>
      </c>
      <c r="C18" s="19"/>
      <c r="D18" s="19"/>
      <c r="E18" s="19"/>
      <c r="F18" s="19"/>
      <c r="G18" s="19"/>
      <c r="H18" s="19"/>
      <c r="I18" s="19">
        <v>0</v>
      </c>
      <c r="J18" s="19"/>
      <c r="K18" s="19"/>
      <c r="L18" s="19"/>
      <c r="V18" s="6"/>
      <c r="W18" s="11"/>
      <c r="X18" s="12"/>
    </row>
    <row r="19" spans="1:24" ht="23.1" customHeight="1" x14ac:dyDescent="0.25">
      <c r="A19" s="15">
        <v>8</v>
      </c>
      <c r="B19" s="19">
        <v>8.5</v>
      </c>
      <c r="C19" s="19"/>
      <c r="D19" s="19"/>
      <c r="E19" s="19"/>
      <c r="F19" s="19"/>
      <c r="G19" s="19"/>
      <c r="H19" s="19"/>
      <c r="I19" s="19">
        <v>0</v>
      </c>
      <c r="J19" s="19"/>
      <c r="K19" s="19"/>
      <c r="L19" s="19"/>
      <c r="V19" s="6"/>
      <c r="W19" s="11"/>
      <c r="X19" s="12"/>
    </row>
    <row r="20" spans="1:24" ht="23.1" customHeight="1" x14ac:dyDescent="0.25">
      <c r="A20" s="15">
        <v>1</v>
      </c>
      <c r="B20" s="19">
        <v>19</v>
      </c>
      <c r="C20" s="19"/>
      <c r="D20" s="19"/>
      <c r="E20" s="19"/>
      <c r="F20" s="19"/>
      <c r="G20" s="19"/>
      <c r="H20" s="19"/>
      <c r="I20" s="19">
        <v>0</v>
      </c>
      <c r="J20" s="19"/>
      <c r="K20" s="19"/>
      <c r="L20" s="19"/>
      <c r="V20" s="6"/>
      <c r="W20" s="11"/>
      <c r="X20" s="12"/>
    </row>
    <row r="21" spans="1:24" ht="23.1" customHeight="1" x14ac:dyDescent="0.25">
      <c r="A21" s="15">
        <v>2</v>
      </c>
      <c r="B21" s="19">
        <v>22</v>
      </c>
      <c r="C21" s="19"/>
      <c r="D21" s="19"/>
      <c r="E21" s="19"/>
      <c r="F21" s="19"/>
      <c r="G21" s="19"/>
      <c r="H21" s="19"/>
      <c r="I21" s="19">
        <v>0</v>
      </c>
      <c r="J21" s="19"/>
      <c r="K21" s="19"/>
      <c r="L21" s="19"/>
      <c r="V21" s="6"/>
      <c r="W21" s="11"/>
      <c r="X21" s="12"/>
    </row>
    <row r="22" spans="1:24" ht="23.1" customHeight="1" x14ac:dyDescent="0.25">
      <c r="A22" s="15">
        <v>3</v>
      </c>
      <c r="B22" s="19">
        <v>22</v>
      </c>
      <c r="C22" s="19"/>
      <c r="D22" s="19"/>
      <c r="E22" s="19"/>
      <c r="F22" s="19"/>
      <c r="G22" s="19"/>
      <c r="H22" s="19"/>
      <c r="I22" s="19">
        <v>0</v>
      </c>
      <c r="J22" s="19"/>
      <c r="K22" s="19"/>
      <c r="L22" s="19"/>
      <c r="V22" s="6"/>
      <c r="W22" s="11"/>
      <c r="X22" s="12"/>
    </row>
    <row r="23" spans="1:24" ht="23.1" customHeight="1" x14ac:dyDescent="0.25">
      <c r="A23" s="15">
        <v>4</v>
      </c>
      <c r="B23" s="19">
        <v>18</v>
      </c>
      <c r="C23" s="19"/>
      <c r="D23" s="19"/>
      <c r="E23" s="19"/>
      <c r="F23" s="19"/>
      <c r="G23" s="19"/>
      <c r="H23" s="19"/>
      <c r="I23" s="19">
        <v>0</v>
      </c>
      <c r="J23" s="19"/>
      <c r="K23" s="19"/>
      <c r="L23" s="19"/>
      <c r="V23" s="6"/>
      <c r="W23" s="11"/>
      <c r="X23" s="12"/>
    </row>
    <row r="24" spans="1:24" ht="23.1" customHeight="1" x14ac:dyDescent="0.25">
      <c r="A24" s="15">
        <v>5</v>
      </c>
      <c r="B24" s="19">
        <v>13</v>
      </c>
      <c r="C24" s="19"/>
      <c r="D24" s="19"/>
      <c r="E24" s="19"/>
      <c r="F24" s="19"/>
      <c r="G24" s="19"/>
      <c r="H24" s="19"/>
      <c r="I24" s="19">
        <v>0</v>
      </c>
      <c r="J24" s="19"/>
      <c r="K24" s="19"/>
      <c r="L24" s="19"/>
      <c r="V24" s="6"/>
      <c r="W24" s="11"/>
      <c r="X24" s="12"/>
    </row>
    <row r="25" spans="1:24" ht="23.1" customHeight="1" x14ac:dyDescent="0.25">
      <c r="A25" s="15">
        <v>6</v>
      </c>
      <c r="B25" s="19">
        <v>12</v>
      </c>
      <c r="C25" s="19"/>
      <c r="D25" s="19"/>
      <c r="E25" s="19"/>
      <c r="F25" s="19"/>
      <c r="G25" s="19"/>
      <c r="H25" s="19"/>
      <c r="I25" s="19">
        <v>0</v>
      </c>
      <c r="J25" s="19"/>
      <c r="K25" s="19"/>
      <c r="L25" s="19"/>
      <c r="V25" s="6"/>
      <c r="W25" s="11"/>
      <c r="X25" s="12"/>
    </row>
    <row r="26" spans="1:24" ht="23.1" customHeight="1" x14ac:dyDescent="0.25">
      <c r="A26" s="15">
        <v>7</v>
      </c>
      <c r="B26" s="19">
        <v>11</v>
      </c>
      <c r="C26" s="19"/>
      <c r="D26" s="19"/>
      <c r="E26" s="19"/>
      <c r="F26" s="19"/>
      <c r="G26" s="19"/>
      <c r="H26" s="19"/>
      <c r="I26" s="19">
        <v>0</v>
      </c>
      <c r="J26" s="19"/>
      <c r="K26" s="19"/>
      <c r="L26" s="19"/>
      <c r="V26" s="6"/>
      <c r="W26" s="11"/>
      <c r="X26" s="12"/>
    </row>
    <row r="27" spans="1:24" ht="23.1" customHeight="1" x14ac:dyDescent="0.25">
      <c r="A27" s="15">
        <v>8</v>
      </c>
      <c r="B27" s="19">
        <v>8</v>
      </c>
      <c r="C27" s="19"/>
      <c r="D27" s="19"/>
      <c r="E27" s="19"/>
      <c r="F27" s="19"/>
      <c r="G27" s="19"/>
      <c r="H27" s="19"/>
      <c r="I27" s="19">
        <v>0</v>
      </c>
      <c r="J27" s="19"/>
      <c r="K27" s="19"/>
      <c r="L27" s="19"/>
      <c r="V27" s="6"/>
      <c r="W27" s="11"/>
      <c r="X27" s="12"/>
    </row>
    <row r="28" spans="1:24" ht="23.1" customHeight="1" x14ac:dyDescent="0.25">
      <c r="A28" s="15">
        <v>1</v>
      </c>
      <c r="B28" s="19">
        <v>8</v>
      </c>
      <c r="C28" s="19"/>
      <c r="D28" s="19"/>
      <c r="E28" s="19"/>
      <c r="F28" s="19"/>
      <c r="G28" s="19"/>
      <c r="H28" s="19"/>
      <c r="I28" s="19">
        <v>0</v>
      </c>
      <c r="J28" s="19"/>
      <c r="K28" s="19"/>
      <c r="L28" s="19"/>
      <c r="V28" s="6"/>
      <c r="W28" s="11"/>
      <c r="X28" s="13"/>
    </row>
    <row r="29" spans="1:24" ht="23.1" customHeight="1" x14ac:dyDescent="0.25">
      <c r="A29" s="15">
        <v>2</v>
      </c>
      <c r="B29" s="19">
        <v>10</v>
      </c>
      <c r="C29" s="19"/>
      <c r="D29" s="19"/>
      <c r="E29" s="19"/>
      <c r="F29" s="19"/>
      <c r="G29" s="19"/>
      <c r="H29" s="19"/>
      <c r="I29" s="19">
        <v>0</v>
      </c>
      <c r="J29" s="19"/>
      <c r="K29" s="19"/>
      <c r="L29" s="19"/>
      <c r="V29" s="6"/>
      <c r="W29" s="11"/>
      <c r="X29" s="13"/>
    </row>
    <row r="30" spans="1:24" ht="23.1" customHeight="1" x14ac:dyDescent="0.25">
      <c r="A30" s="15">
        <v>3</v>
      </c>
      <c r="B30" s="19">
        <v>13</v>
      </c>
      <c r="C30" s="19"/>
      <c r="D30" s="19"/>
      <c r="E30" s="19"/>
      <c r="F30" s="19"/>
      <c r="G30" s="19"/>
      <c r="H30" s="19"/>
      <c r="I30" s="19">
        <v>0</v>
      </c>
      <c r="J30" s="19"/>
      <c r="K30" s="19"/>
      <c r="L30" s="19"/>
      <c r="V30" s="6"/>
      <c r="W30" s="11"/>
      <c r="X30" s="13"/>
    </row>
    <row r="31" spans="1:24" ht="23.1" customHeight="1" x14ac:dyDescent="0.25">
      <c r="A31" s="15">
        <v>4</v>
      </c>
      <c r="B31" s="19">
        <v>14</v>
      </c>
      <c r="C31" s="19"/>
      <c r="D31" s="19"/>
      <c r="E31" s="19"/>
      <c r="F31" s="19"/>
      <c r="G31" s="19"/>
      <c r="H31" s="19"/>
      <c r="I31" s="19">
        <v>0</v>
      </c>
      <c r="J31" s="19"/>
      <c r="K31" s="19"/>
      <c r="L31" s="19"/>
      <c r="V31" s="6"/>
      <c r="W31" s="11"/>
      <c r="X31" s="13"/>
    </row>
    <row r="32" spans="1:24" ht="23.1" customHeight="1" x14ac:dyDescent="0.25">
      <c r="A32" s="15">
        <v>5</v>
      </c>
      <c r="B32" s="19">
        <v>13</v>
      </c>
      <c r="C32" s="19"/>
      <c r="D32" s="19"/>
      <c r="E32" s="19"/>
      <c r="F32" s="19"/>
      <c r="G32" s="19"/>
      <c r="H32" s="19"/>
      <c r="I32" s="19">
        <v>0</v>
      </c>
      <c r="J32" s="19"/>
      <c r="K32" s="19"/>
      <c r="L32" s="19"/>
      <c r="V32" s="6"/>
      <c r="W32" s="11"/>
      <c r="X32" s="13"/>
    </row>
    <row r="33" spans="1:25" ht="23.1" customHeight="1" x14ac:dyDescent="0.25">
      <c r="A33" s="15">
        <v>6</v>
      </c>
      <c r="B33" s="19">
        <v>12</v>
      </c>
      <c r="C33" s="19"/>
      <c r="D33" s="19"/>
      <c r="E33" s="19"/>
      <c r="F33" s="19"/>
      <c r="G33" s="19"/>
      <c r="H33" s="19"/>
      <c r="I33" s="19">
        <v>0</v>
      </c>
      <c r="J33" s="19"/>
      <c r="K33" s="19"/>
      <c r="L33" s="19"/>
      <c r="V33" s="6"/>
      <c r="W33" s="11"/>
      <c r="X33" s="13"/>
    </row>
    <row r="34" spans="1:25" ht="23.1" customHeight="1" x14ac:dyDescent="0.25">
      <c r="A34" s="15">
        <v>7</v>
      </c>
      <c r="B34" s="19">
        <v>12</v>
      </c>
      <c r="C34" s="19"/>
      <c r="D34" s="19"/>
      <c r="E34" s="19"/>
      <c r="F34" s="19"/>
      <c r="G34" s="19"/>
      <c r="H34" s="19"/>
      <c r="I34" s="19">
        <v>0</v>
      </c>
      <c r="J34" s="19"/>
      <c r="K34" s="19"/>
      <c r="L34" s="19"/>
      <c r="V34" s="6"/>
      <c r="W34" s="11"/>
      <c r="X34" s="13"/>
    </row>
    <row r="35" spans="1:25" ht="23.1" customHeight="1" x14ac:dyDescent="0.25">
      <c r="A35" s="15">
        <v>8</v>
      </c>
      <c r="B35" s="19">
        <v>9</v>
      </c>
      <c r="C35" s="19"/>
      <c r="D35" s="19"/>
      <c r="E35" s="19"/>
      <c r="F35" s="19"/>
      <c r="G35" s="19"/>
      <c r="H35" s="19"/>
      <c r="I35" s="19">
        <v>0</v>
      </c>
      <c r="J35" s="19"/>
      <c r="K35" s="19"/>
      <c r="L35" s="19"/>
      <c r="V35" s="6"/>
      <c r="W35" s="11"/>
      <c r="X35" s="13"/>
    </row>
    <row r="36" spans="1:25" ht="18.75" x14ac:dyDescent="0.25">
      <c r="A36" s="15" t="s">
        <v>41</v>
      </c>
      <c r="B36" s="19">
        <f>POWER(((SUM(B53:B76))/24),2)</f>
        <v>13.6741603646032</v>
      </c>
      <c r="C36" s="19">
        <f>POWER(((SUM(C53:C76))/24),2)</f>
        <v>0</v>
      </c>
      <c r="D36" s="19">
        <f t="shared" ref="D36:K36" si="3">POWER(((SUM(D53:D76))/24),2)</f>
        <v>0</v>
      </c>
      <c r="E36" s="19">
        <f t="shared" si="3"/>
        <v>0</v>
      </c>
      <c r="F36" s="19">
        <f t="shared" si="3"/>
        <v>0</v>
      </c>
      <c r="G36" s="19">
        <f t="shared" si="3"/>
        <v>0</v>
      </c>
      <c r="H36" s="19">
        <f t="shared" si="3"/>
        <v>0</v>
      </c>
      <c r="I36" s="19">
        <f t="shared" si="3"/>
        <v>0</v>
      </c>
      <c r="J36" s="19">
        <f t="shared" si="3"/>
        <v>0</v>
      </c>
      <c r="K36" s="19">
        <f t="shared" si="3"/>
        <v>0</v>
      </c>
      <c r="L36" s="19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15" t="s">
        <v>42</v>
      </c>
      <c r="B37" s="19">
        <f>B10+B36</f>
        <v>58.674160364603196</v>
      </c>
      <c r="C37" s="19">
        <f t="shared" ref="C37:J37" si="4">C10+C36</f>
        <v>0</v>
      </c>
      <c r="D37" s="19">
        <f t="shared" si="4"/>
        <v>0</v>
      </c>
      <c r="E37" s="19">
        <f t="shared" si="4"/>
        <v>0</v>
      </c>
      <c r="F37" s="19">
        <f t="shared" si="4"/>
        <v>0</v>
      </c>
      <c r="G37" s="19">
        <f t="shared" si="4"/>
        <v>0</v>
      </c>
      <c r="H37" s="19">
        <f t="shared" si="4"/>
        <v>0</v>
      </c>
      <c r="I37" s="19">
        <f t="shared" si="4"/>
        <v>0</v>
      </c>
      <c r="J37" s="19">
        <f t="shared" si="4"/>
        <v>0</v>
      </c>
      <c r="K37" s="19"/>
      <c r="L37" s="19"/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18.75" x14ac:dyDescent="0.25">
      <c r="A38" s="15" t="s">
        <v>7</v>
      </c>
      <c r="B38" s="19">
        <f t="shared" ref="B38:L38" si="5">SQRT(2*B36/B9)</f>
        <v>4.8267176099762983</v>
      </c>
      <c r="C38" s="19">
        <f t="shared" si="5"/>
        <v>0</v>
      </c>
      <c r="D38" s="19">
        <f t="shared" si="5"/>
        <v>0</v>
      </c>
      <c r="E38" s="19">
        <f t="shared" si="5"/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  <c r="K38" s="19">
        <f t="shared" si="5"/>
        <v>0</v>
      </c>
      <c r="L38" s="19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1"/>
      <c r="X38" s="13"/>
    </row>
    <row r="39" spans="1:25" ht="20.25" x14ac:dyDescent="0.25">
      <c r="A39" s="15" t="s">
        <v>36</v>
      </c>
      <c r="B39" s="22">
        <f>B38*(B51^2)*3.1416*3600/4</f>
        <v>213.23835061174037</v>
      </c>
      <c r="C39" s="21">
        <f>C38*(C51^2)*3.1416*3600/4</f>
        <v>0</v>
      </c>
      <c r="D39" s="21">
        <f t="shared" ref="D39:L39" si="6">D38*(D51^2)*3.1416*3600/4</f>
        <v>0</v>
      </c>
      <c r="E39" s="21">
        <f t="shared" si="6"/>
        <v>0</v>
      </c>
      <c r="F39" s="21">
        <f>F38*(F51^2)*3.1416*3600/4</f>
        <v>0</v>
      </c>
      <c r="G39" s="21">
        <f t="shared" si="6"/>
        <v>0</v>
      </c>
      <c r="H39" s="21">
        <f t="shared" si="6"/>
        <v>0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0</v>
      </c>
      <c r="W39" s="11"/>
      <c r="X39" s="13"/>
    </row>
    <row r="40" spans="1:25" ht="18.75" x14ac:dyDescent="0.25">
      <c r="A40" s="15" t="s">
        <v>16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0">
        <v>34</v>
      </c>
      <c r="N40" s="10">
        <v>34</v>
      </c>
      <c r="O40" s="10">
        <v>34</v>
      </c>
      <c r="P40" s="10">
        <v>34</v>
      </c>
      <c r="Q40" s="10">
        <v>34</v>
      </c>
      <c r="R40" s="10">
        <v>34</v>
      </c>
      <c r="S40" s="10">
        <v>34</v>
      </c>
      <c r="T40" s="10">
        <v>34</v>
      </c>
      <c r="U40" s="10">
        <v>34</v>
      </c>
      <c r="Y40" s="11"/>
    </row>
    <row r="41" spans="1:25" ht="18.75" x14ac:dyDescent="0.25">
      <c r="A41" s="15" t="s">
        <v>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0">
        <v>990</v>
      </c>
      <c r="N41" s="10">
        <v>990</v>
      </c>
      <c r="O41" s="10">
        <v>990</v>
      </c>
      <c r="P41" s="10">
        <v>990</v>
      </c>
      <c r="Q41" s="10">
        <v>990</v>
      </c>
      <c r="R41" s="10">
        <v>990</v>
      </c>
      <c r="S41" s="10">
        <v>990</v>
      </c>
      <c r="T41" s="10">
        <v>990</v>
      </c>
      <c r="U41" s="10">
        <v>990</v>
      </c>
      <c r="Y41" s="11"/>
    </row>
    <row r="42" spans="1:25" ht="18.75" x14ac:dyDescent="0.25">
      <c r="A42" s="67" t="s">
        <v>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Y42" s="11"/>
    </row>
    <row r="43" spans="1:25" ht="18.75" x14ac:dyDescent="0.25">
      <c r="A43" s="6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Y43" s="11"/>
    </row>
    <row r="44" spans="1:25" ht="18.75" x14ac:dyDescent="0.25">
      <c r="A44" s="6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Y44" s="11"/>
    </row>
    <row r="45" spans="1:25" ht="18.75" x14ac:dyDescent="0.25">
      <c r="A45" s="15" t="s">
        <v>10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Y45" s="11"/>
    </row>
    <row r="46" spans="1:25" ht="37.5" x14ac:dyDescent="0.25">
      <c r="A46" s="15" t="s">
        <v>18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Y46" s="11"/>
    </row>
    <row r="47" spans="1:25" ht="18.75" x14ac:dyDescent="0.25">
      <c r="A47" s="15" t="s">
        <v>19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Y47" s="11"/>
    </row>
    <row r="48" spans="1:25" ht="42.75" customHeight="1" x14ac:dyDescent="0.25">
      <c r="A48" s="15" t="s">
        <v>34</v>
      </c>
      <c r="B48" s="22"/>
      <c r="C48" s="22"/>
      <c r="D48" s="22"/>
      <c r="E48" s="22"/>
      <c r="F48" s="22"/>
      <c r="G48" s="22"/>
      <c r="H48" s="22"/>
      <c r="I48" s="20"/>
      <c r="J48" s="20"/>
      <c r="K48" s="19"/>
      <c r="L48" s="19"/>
    </row>
    <row r="49" spans="1:21" ht="18.75" x14ac:dyDescent="0.25">
      <c r="A49" s="15" t="s">
        <v>17</v>
      </c>
      <c r="B49" s="21"/>
      <c r="C49" s="21"/>
      <c r="D49" s="21"/>
      <c r="E49" s="21"/>
      <c r="F49" s="21"/>
      <c r="G49" s="21"/>
      <c r="H49" s="21"/>
      <c r="I49" s="21"/>
      <c r="J49" s="21"/>
      <c r="K49" s="19"/>
      <c r="L49" s="21"/>
    </row>
    <row r="50" spans="1:21" ht="18.75" x14ac:dyDescent="0.25">
      <c r="A50" s="15" t="s">
        <v>23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21" ht="18.75" x14ac:dyDescent="0.25">
      <c r="A51" s="15" t="s">
        <v>22</v>
      </c>
      <c r="B51" s="19">
        <v>0.125</v>
      </c>
      <c r="C51" s="19">
        <v>0.125</v>
      </c>
      <c r="D51" s="19">
        <v>0.125</v>
      </c>
      <c r="E51" s="19">
        <v>0.125</v>
      </c>
      <c r="F51" s="19">
        <v>0.125</v>
      </c>
      <c r="G51" s="19">
        <v>0.125</v>
      </c>
      <c r="H51" s="19">
        <v>0.125</v>
      </c>
      <c r="I51" s="19">
        <v>0.125</v>
      </c>
      <c r="J51" s="19">
        <v>0.125</v>
      </c>
      <c r="K51" s="19">
        <v>0.125</v>
      </c>
      <c r="L51" s="19">
        <v>0.125</v>
      </c>
      <c r="M51" s="9">
        <v>0.22500000000000001</v>
      </c>
      <c r="N51" s="9">
        <v>0.22500000000000001</v>
      </c>
      <c r="O51" s="9">
        <v>0.22500000000000001</v>
      </c>
      <c r="P51" s="9">
        <v>0.22500000000000001</v>
      </c>
      <c r="Q51" s="9">
        <v>0.22500000000000001</v>
      </c>
      <c r="R51" s="9">
        <v>0.22500000000000001</v>
      </c>
      <c r="S51" s="9">
        <v>0.22500000000000001</v>
      </c>
      <c r="T51" s="9">
        <v>0.22500000000000001</v>
      </c>
      <c r="U51" s="9">
        <v>0.22500000000000001</v>
      </c>
    </row>
    <row r="53" spans="1:21" hidden="1" x14ac:dyDescent="0.25">
      <c r="A53" s="3">
        <v>1</v>
      </c>
      <c r="B53" s="4">
        <f>SQRT(B12)</f>
        <v>4.358898943540674</v>
      </c>
      <c r="C53" s="4">
        <f>SQRT(C12)</f>
        <v>0</v>
      </c>
      <c r="D53" s="4">
        <f t="shared" ref="D53:L68" si="7">SQRT(D12)</f>
        <v>0</v>
      </c>
      <c r="E53" s="4">
        <f t="shared" si="7"/>
        <v>0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4.5825756949558398</v>
      </c>
      <c r="C54" s="4">
        <f t="shared" si="8"/>
        <v>0</v>
      </c>
      <c r="D54" s="4">
        <f t="shared" si="8"/>
        <v>0</v>
      </c>
      <c r="E54" s="4">
        <f t="shared" si="8"/>
        <v>0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4.4721359549995796</v>
      </c>
      <c r="C55" s="4">
        <f t="shared" si="8"/>
        <v>0</v>
      </c>
      <c r="D55" s="4">
        <f t="shared" si="8"/>
        <v>0</v>
      </c>
      <c r="E55" s="4">
        <f t="shared" si="8"/>
        <v>0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4.1231056256176606</v>
      </c>
      <c r="C56" s="4">
        <f t="shared" si="8"/>
        <v>0</v>
      </c>
      <c r="D56" s="4">
        <f t="shared" si="8"/>
        <v>0</v>
      </c>
      <c r="E56" s="4">
        <f t="shared" si="8"/>
        <v>0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3.6742346141747673</v>
      </c>
      <c r="C57" s="4">
        <f t="shared" si="8"/>
        <v>0</v>
      </c>
      <c r="D57" s="4">
        <f t="shared" si="8"/>
        <v>0</v>
      </c>
      <c r="E57" s="4">
        <f t="shared" si="8"/>
        <v>0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3.3911649915626341</v>
      </c>
      <c r="C58" s="4">
        <f t="shared" si="8"/>
        <v>0</v>
      </c>
      <c r="D58" s="4">
        <f t="shared" si="8"/>
        <v>0</v>
      </c>
      <c r="E58" s="4">
        <f t="shared" si="8"/>
        <v>0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3.1622776601683795</v>
      </c>
      <c r="C59" s="4">
        <f t="shared" si="8"/>
        <v>0</v>
      </c>
      <c r="D59" s="4">
        <f t="shared" si="8"/>
        <v>0</v>
      </c>
      <c r="E59" s="4">
        <f t="shared" si="8"/>
        <v>0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2.9154759474226504</v>
      </c>
      <c r="C60" s="4">
        <f t="shared" si="8"/>
        <v>0</v>
      </c>
      <c r="D60" s="4">
        <f t="shared" si="8"/>
        <v>0</v>
      </c>
      <c r="E60" s="4">
        <f t="shared" si="8"/>
        <v>0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4.358898943540674</v>
      </c>
      <c r="C61" s="4">
        <f t="shared" si="8"/>
        <v>0</v>
      </c>
      <c r="D61" s="4">
        <f t="shared" si="8"/>
        <v>0</v>
      </c>
      <c r="E61" s="4">
        <f t="shared" si="8"/>
        <v>0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4.6904157598234297</v>
      </c>
      <c r="C62" s="4">
        <f t="shared" si="8"/>
        <v>0</v>
      </c>
      <c r="D62" s="4">
        <f t="shared" si="8"/>
        <v>0</v>
      </c>
      <c r="E62" s="4">
        <f t="shared" si="8"/>
        <v>0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4.6904157598234297</v>
      </c>
      <c r="C63" s="4">
        <f t="shared" si="8"/>
        <v>0</v>
      </c>
      <c r="D63" s="4">
        <f t="shared" si="8"/>
        <v>0</v>
      </c>
      <c r="E63" s="4">
        <f t="shared" si="8"/>
        <v>0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4.2426406871192848</v>
      </c>
      <c r="C64" s="4">
        <f t="shared" si="8"/>
        <v>0</v>
      </c>
      <c r="D64" s="4">
        <f t="shared" si="8"/>
        <v>0</v>
      </c>
      <c r="E64" s="4">
        <f t="shared" si="8"/>
        <v>0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12" hidden="1" x14ac:dyDescent="0.25">
      <c r="A65" s="3">
        <v>5</v>
      </c>
      <c r="B65" s="4">
        <f t="shared" si="8"/>
        <v>3.6055512754639891</v>
      </c>
      <c r="C65" s="4">
        <f t="shared" si="8"/>
        <v>0</v>
      </c>
      <c r="D65" s="4">
        <f t="shared" si="8"/>
        <v>0</v>
      </c>
      <c r="E65" s="4">
        <f t="shared" si="8"/>
        <v>0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12" hidden="1" x14ac:dyDescent="0.25">
      <c r="A66" s="3">
        <v>6</v>
      </c>
      <c r="B66" s="4">
        <f t="shared" si="8"/>
        <v>3.4641016151377544</v>
      </c>
      <c r="C66" s="4">
        <f t="shared" si="8"/>
        <v>0</v>
      </c>
      <c r="D66" s="4">
        <f t="shared" si="8"/>
        <v>0</v>
      </c>
      <c r="E66" s="4">
        <f t="shared" si="8"/>
        <v>0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12" hidden="1" x14ac:dyDescent="0.25">
      <c r="A67" s="3">
        <v>7</v>
      </c>
      <c r="B67" s="4">
        <f t="shared" si="8"/>
        <v>3.3166247903553998</v>
      </c>
      <c r="C67" s="4">
        <f t="shared" si="8"/>
        <v>0</v>
      </c>
      <c r="D67" s="4">
        <f t="shared" si="8"/>
        <v>0</v>
      </c>
      <c r="E67" s="4">
        <f t="shared" si="8"/>
        <v>0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12" hidden="1" x14ac:dyDescent="0.25">
      <c r="A68" s="3">
        <v>8</v>
      </c>
      <c r="B68" s="4">
        <f t="shared" si="8"/>
        <v>2.8284271247461903</v>
      </c>
      <c r="C68" s="4">
        <f t="shared" si="8"/>
        <v>0</v>
      </c>
      <c r="D68" s="4">
        <f t="shared" si="8"/>
        <v>0</v>
      </c>
      <c r="E68" s="4">
        <f t="shared" si="8"/>
        <v>0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12" hidden="1" x14ac:dyDescent="0.25">
      <c r="A69" s="3">
        <v>1</v>
      </c>
      <c r="B69" s="4">
        <f t="shared" si="8"/>
        <v>2.8284271247461903</v>
      </c>
      <c r="C69" s="4">
        <f t="shared" si="8"/>
        <v>0</v>
      </c>
      <c r="D69" s="4">
        <f t="shared" si="8"/>
        <v>0</v>
      </c>
      <c r="E69" s="4">
        <f t="shared" si="8"/>
        <v>0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12" hidden="1" x14ac:dyDescent="0.25">
      <c r="A70" s="3">
        <v>2</v>
      </c>
      <c r="B70" s="4">
        <f t="shared" ref="B70:L76" si="9">SQRT(B29)</f>
        <v>3.1622776601683795</v>
      </c>
      <c r="C70" s="4">
        <f t="shared" si="9"/>
        <v>0</v>
      </c>
      <c r="D70" s="4">
        <f t="shared" si="9"/>
        <v>0</v>
      </c>
      <c r="E70" s="4">
        <f t="shared" si="9"/>
        <v>0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12" hidden="1" x14ac:dyDescent="0.25">
      <c r="A71" s="3">
        <v>3</v>
      </c>
      <c r="B71" s="4">
        <f t="shared" si="9"/>
        <v>3.6055512754639891</v>
      </c>
      <c r="C71" s="4">
        <f t="shared" si="9"/>
        <v>0</v>
      </c>
      <c r="D71" s="4">
        <f t="shared" si="9"/>
        <v>0</v>
      </c>
      <c r="E71" s="4">
        <f t="shared" si="9"/>
        <v>0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12" hidden="1" x14ac:dyDescent="0.25">
      <c r="A72" s="3">
        <v>4</v>
      </c>
      <c r="B72" s="4">
        <f t="shared" si="9"/>
        <v>3.7416573867739413</v>
      </c>
      <c r="C72" s="4">
        <f t="shared" si="9"/>
        <v>0</v>
      </c>
      <c r="D72" s="4">
        <f t="shared" si="9"/>
        <v>0</v>
      </c>
      <c r="E72" s="4">
        <f t="shared" si="9"/>
        <v>0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12" hidden="1" x14ac:dyDescent="0.25">
      <c r="A73" s="3">
        <v>5</v>
      </c>
      <c r="B73" s="4">
        <f t="shared" si="9"/>
        <v>3.6055512754639891</v>
      </c>
      <c r="C73" s="4">
        <f t="shared" si="9"/>
        <v>0</v>
      </c>
      <c r="D73" s="4">
        <f t="shared" si="9"/>
        <v>0</v>
      </c>
      <c r="E73" s="4">
        <f t="shared" si="9"/>
        <v>0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12" hidden="1" x14ac:dyDescent="0.25">
      <c r="A74" s="3">
        <v>6</v>
      </c>
      <c r="B74" s="4">
        <f t="shared" si="9"/>
        <v>3.4641016151377544</v>
      </c>
      <c r="C74" s="4">
        <f t="shared" si="9"/>
        <v>0</v>
      </c>
      <c r="D74" s="4">
        <f t="shared" si="9"/>
        <v>0</v>
      </c>
      <c r="E74" s="4">
        <f t="shared" si="9"/>
        <v>0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12" hidden="1" x14ac:dyDescent="0.25">
      <c r="A75" s="3">
        <v>7</v>
      </c>
      <c r="B75" s="4">
        <f t="shared" si="9"/>
        <v>3.4641016151377544</v>
      </c>
      <c r="C75" s="4">
        <f t="shared" si="9"/>
        <v>0</v>
      </c>
      <c r="D75" s="4">
        <f t="shared" si="9"/>
        <v>0</v>
      </c>
      <c r="E75" s="4">
        <f t="shared" si="9"/>
        <v>0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12" hidden="1" x14ac:dyDescent="0.25">
      <c r="A76" s="3">
        <v>8</v>
      </c>
      <c r="B76" s="4">
        <f t="shared" si="9"/>
        <v>3</v>
      </c>
      <c r="C76" s="4">
        <f t="shared" si="9"/>
        <v>0</v>
      </c>
      <c r="D76" s="4">
        <f t="shared" si="9"/>
        <v>0</v>
      </c>
      <c r="E76" s="4">
        <f t="shared" si="9"/>
        <v>0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</sheetData>
  <mergeCells count="8">
    <mergeCell ref="A11:L11"/>
    <mergeCell ref="A42:A44"/>
    <mergeCell ref="A1:B1"/>
    <mergeCell ref="C1:L1"/>
    <mergeCell ref="Y1:Z1"/>
    <mergeCell ref="A2:E2"/>
    <mergeCell ref="F2:K2"/>
    <mergeCell ref="A3:L3"/>
  </mergeCells>
  <pageMargins left="0.25" right="0.25" top="0.75" bottom="0.75" header="0.3" footer="0.3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8C957-D637-4F66-AB88-8FC5C274B475}">
  <sheetPr>
    <pageSetUpPr fitToPage="1"/>
  </sheetPr>
  <dimension ref="A1:AC76"/>
  <sheetViews>
    <sheetView topLeftCell="A15" zoomScale="66" zoomScaleNormal="66" workbookViewId="0">
      <selection activeCell="Y28" sqref="Y28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3" style="1" customWidth="1"/>
    <col min="4" max="4" width="13.140625" style="1" customWidth="1"/>
    <col min="5" max="5" width="11.7109375" style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26.7109375" style="1" customWidth="1"/>
    <col min="28" max="28" width="11.7109375" style="1" customWidth="1"/>
    <col min="29" max="29" width="12.85546875" style="1" customWidth="1"/>
    <col min="30" max="16384" width="8.85546875" style="1"/>
  </cols>
  <sheetData>
    <row r="1" spans="1:29" ht="42.75" customHeight="1" thickBot="1" x14ac:dyDescent="0.3">
      <c r="A1" s="68" t="s">
        <v>40</v>
      </c>
      <c r="B1" s="69"/>
      <c r="C1" s="70" t="s">
        <v>20</v>
      </c>
      <c r="D1" s="71"/>
      <c r="E1" s="71"/>
      <c r="F1" s="71"/>
      <c r="G1" s="71"/>
      <c r="H1" s="71"/>
      <c r="I1" s="71"/>
      <c r="J1" s="71"/>
      <c r="K1" s="71"/>
      <c r="L1" s="72"/>
      <c r="Y1" s="73" t="s">
        <v>37</v>
      </c>
      <c r="Z1" s="74"/>
    </row>
    <row r="2" spans="1:29" ht="67.5" customHeight="1" thickBot="1" x14ac:dyDescent="0.3">
      <c r="A2" s="75" t="s">
        <v>21</v>
      </c>
      <c r="B2" s="76"/>
      <c r="C2" s="76"/>
      <c r="D2" s="76"/>
      <c r="E2" s="77"/>
      <c r="F2" s="75">
        <v>15</v>
      </c>
      <c r="G2" s="76"/>
      <c r="H2" s="76"/>
      <c r="I2" s="76"/>
      <c r="J2" s="76"/>
      <c r="K2" s="77"/>
      <c r="L2" s="36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4" t="s">
        <v>33</v>
      </c>
      <c r="Z2" s="24" t="s">
        <v>32</v>
      </c>
    </row>
    <row r="3" spans="1:29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Y3" s="25">
        <f>B10/9.82</f>
        <v>20.366598778004072</v>
      </c>
      <c r="Z3" s="25">
        <f>B39</f>
        <v>128.82721722720493</v>
      </c>
      <c r="AC3" s="7"/>
    </row>
    <row r="4" spans="1:29" ht="18.75" x14ac:dyDescent="0.25">
      <c r="A4" s="14" t="s">
        <v>13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Y4" s="26"/>
      <c r="Z4" s="26"/>
      <c r="AC4" s="7"/>
    </row>
    <row r="5" spans="1:29" ht="18.75" customHeight="1" x14ac:dyDescent="0.25">
      <c r="A5" s="15" t="s">
        <v>11</v>
      </c>
      <c r="B5" s="14" t="s">
        <v>14</v>
      </c>
      <c r="C5" s="14" t="s">
        <v>26</v>
      </c>
      <c r="D5" s="14" t="s">
        <v>27</v>
      </c>
      <c r="E5" s="14" t="s">
        <v>15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24</v>
      </c>
      <c r="K5" s="14" t="s">
        <v>25</v>
      </c>
      <c r="L5" s="14" t="s">
        <v>31</v>
      </c>
      <c r="Y5" s="26"/>
      <c r="Z5" s="26"/>
    </row>
    <row r="6" spans="1:29" ht="18.75" x14ac:dyDescent="0.25">
      <c r="A6" s="15" t="s">
        <v>2</v>
      </c>
      <c r="B6" s="16">
        <v>27</v>
      </c>
      <c r="C6" s="16">
        <v>27</v>
      </c>
      <c r="D6" s="16">
        <v>27</v>
      </c>
      <c r="E6" s="16">
        <v>27</v>
      </c>
      <c r="F6" s="16">
        <v>27</v>
      </c>
      <c r="G6" s="16">
        <v>27</v>
      </c>
      <c r="H6" s="16">
        <v>27</v>
      </c>
      <c r="I6" s="16">
        <v>27</v>
      </c>
      <c r="J6" s="16">
        <v>27</v>
      </c>
      <c r="K6" s="16">
        <v>27</v>
      </c>
      <c r="L6" s="16">
        <v>27</v>
      </c>
      <c r="M6" s="8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  <c r="U6" s="8">
        <v>24</v>
      </c>
      <c r="Y6" s="26"/>
      <c r="Z6" s="26"/>
    </row>
    <row r="7" spans="1:29" ht="18.75" x14ac:dyDescent="0.25">
      <c r="A7" s="15" t="s">
        <v>3</v>
      </c>
      <c r="B7" s="16">
        <v>23</v>
      </c>
      <c r="C7" s="16">
        <v>23</v>
      </c>
      <c r="D7" s="16">
        <v>23</v>
      </c>
      <c r="E7" s="16">
        <v>23</v>
      </c>
      <c r="F7" s="16">
        <v>23</v>
      </c>
      <c r="G7" s="16">
        <v>23</v>
      </c>
      <c r="H7" s="16">
        <v>23</v>
      </c>
      <c r="I7" s="16">
        <v>23</v>
      </c>
      <c r="J7" s="16">
        <v>23</v>
      </c>
      <c r="K7" s="16">
        <v>23</v>
      </c>
      <c r="L7" s="16">
        <v>23</v>
      </c>
      <c r="M7" s="8">
        <v>22</v>
      </c>
      <c r="N7" s="8">
        <v>22</v>
      </c>
      <c r="O7" s="8">
        <v>22</v>
      </c>
      <c r="P7" s="8">
        <v>22</v>
      </c>
      <c r="Q7" s="8">
        <v>22</v>
      </c>
      <c r="R7" s="8">
        <v>22</v>
      </c>
      <c r="S7" s="8">
        <v>22</v>
      </c>
      <c r="T7" s="8">
        <v>22</v>
      </c>
      <c r="U7" s="8">
        <v>22</v>
      </c>
      <c r="Y7" s="26"/>
      <c r="Z7" s="26"/>
    </row>
    <row r="8" spans="1:29" ht="18.75" x14ac:dyDescent="0.25">
      <c r="A8" s="17" t="s">
        <v>4</v>
      </c>
      <c r="B8" s="18">
        <f>N8</f>
        <v>1.1733664315225993</v>
      </c>
      <c r="C8" s="18">
        <f>O8</f>
        <v>1.1733664315225993</v>
      </c>
      <c r="D8" s="18">
        <f>N8</f>
        <v>1.1733664315225993</v>
      </c>
      <c r="E8" s="18">
        <f>O8</f>
        <v>1.1733664315225993</v>
      </c>
      <c r="F8" s="18">
        <f>P8</f>
        <v>1.1733664315225993</v>
      </c>
      <c r="G8" s="18">
        <f t="shared" ref="G8:H8" si="0">P8</f>
        <v>1.1733664315225993</v>
      </c>
      <c r="H8" s="18">
        <f t="shared" si="0"/>
        <v>1.1733664315225993</v>
      </c>
      <c r="I8" s="18">
        <f>N8</f>
        <v>1.1733664315225993</v>
      </c>
      <c r="J8" s="18">
        <f>O8</f>
        <v>1.1733664315225993</v>
      </c>
      <c r="K8" s="18">
        <f>P8</f>
        <v>1.1733664315225993</v>
      </c>
      <c r="L8" s="1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7"/>
      <c r="Z8" s="27"/>
    </row>
    <row r="9" spans="1:29" ht="20.25" x14ac:dyDescent="0.25">
      <c r="A9" s="17" t="s">
        <v>35</v>
      </c>
      <c r="B9" s="18">
        <f t="shared" ref="B9:L9" si="1">B8*(B10+$N$2)/$N$2</f>
        <v>1.1756871514872567</v>
      </c>
      <c r="C9" s="18">
        <f t="shared" si="1"/>
        <v>1.1733664315225993</v>
      </c>
      <c r="D9" s="18">
        <f t="shared" si="1"/>
        <v>1.1733664315225993</v>
      </c>
      <c r="E9" s="18">
        <f t="shared" si="1"/>
        <v>1.1733664315225993</v>
      </c>
      <c r="F9" s="18">
        <f t="shared" si="1"/>
        <v>1.1733664315225993</v>
      </c>
      <c r="G9" s="18">
        <f t="shared" si="1"/>
        <v>1.1733664315225993</v>
      </c>
      <c r="H9" s="18">
        <f t="shared" si="1"/>
        <v>1.1733664315225993</v>
      </c>
      <c r="I9" s="18">
        <f t="shared" si="1"/>
        <v>1.1733664315225993</v>
      </c>
      <c r="J9" s="18">
        <f t="shared" si="1"/>
        <v>1.1733664315225993</v>
      </c>
      <c r="K9" s="18">
        <f t="shared" si="1"/>
        <v>1.1733664315225993</v>
      </c>
      <c r="L9" s="18">
        <f t="shared" si="1"/>
        <v>1.1733664315225993</v>
      </c>
      <c r="M9" s="2"/>
      <c r="Y9" s="27"/>
      <c r="Z9" s="27"/>
    </row>
    <row r="10" spans="1:29" ht="22.5" customHeight="1" thickBot="1" x14ac:dyDescent="0.3">
      <c r="A10" s="15" t="s">
        <v>0</v>
      </c>
      <c r="B10" s="16">
        <v>200</v>
      </c>
      <c r="C10" s="16"/>
      <c r="D10" s="37"/>
      <c r="E10" s="16"/>
      <c r="F10" s="16"/>
      <c r="G10" s="16"/>
      <c r="H10" s="16"/>
      <c r="I10" s="16"/>
      <c r="J10" s="16"/>
      <c r="K10" s="16"/>
      <c r="L10" s="1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Y10" s="28"/>
      <c r="Z10" s="28"/>
    </row>
    <row r="11" spans="1:29" ht="18.75" x14ac:dyDescent="0.25">
      <c r="A11" s="66" t="s">
        <v>12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29" ht="23.1" customHeight="1" x14ac:dyDescent="0.25">
      <c r="A12" s="15">
        <v>1</v>
      </c>
      <c r="B12" s="19">
        <v>4.5</v>
      </c>
      <c r="C12" s="19"/>
      <c r="D12" s="19"/>
      <c r="E12" s="19"/>
      <c r="F12" s="19"/>
      <c r="G12" s="19"/>
      <c r="H12" s="19"/>
      <c r="I12" s="19">
        <v>0</v>
      </c>
      <c r="J12" s="19"/>
      <c r="K12" s="19"/>
      <c r="L12" s="19"/>
      <c r="V12" s="6"/>
      <c r="W12" s="11"/>
      <c r="X12" s="12"/>
    </row>
    <row r="13" spans="1:29" ht="23.1" customHeight="1" x14ac:dyDescent="0.25">
      <c r="A13" s="15">
        <v>2</v>
      </c>
      <c r="B13" s="19">
        <v>5</v>
      </c>
      <c r="C13" s="19"/>
      <c r="D13" s="19"/>
      <c r="E13" s="19"/>
      <c r="F13" s="19"/>
      <c r="G13" s="19"/>
      <c r="H13" s="19"/>
      <c r="I13" s="19">
        <v>0</v>
      </c>
      <c r="J13" s="19"/>
      <c r="K13" s="19"/>
      <c r="L13" s="19"/>
      <c r="V13" s="6"/>
      <c r="W13" s="11"/>
      <c r="X13" s="12"/>
    </row>
    <row r="14" spans="1:29" ht="23.1" customHeight="1" x14ac:dyDescent="0.25">
      <c r="A14" s="15">
        <v>3</v>
      </c>
      <c r="B14" s="19">
        <v>6</v>
      </c>
      <c r="C14" s="19"/>
      <c r="D14" s="19"/>
      <c r="E14" s="19"/>
      <c r="F14" s="19"/>
      <c r="G14" s="19"/>
      <c r="H14" s="19"/>
      <c r="I14" s="19">
        <v>0</v>
      </c>
      <c r="J14" s="19"/>
      <c r="K14" s="19"/>
      <c r="L14" s="19"/>
      <c r="V14" s="6"/>
      <c r="W14" s="11"/>
      <c r="X14" s="12"/>
    </row>
    <row r="15" spans="1:29" ht="23.1" customHeight="1" x14ac:dyDescent="0.25">
      <c r="A15" s="15">
        <v>4</v>
      </c>
      <c r="B15" s="19">
        <v>6</v>
      </c>
      <c r="C15" s="19"/>
      <c r="D15" s="19"/>
      <c r="E15" s="19"/>
      <c r="F15" s="19"/>
      <c r="G15" s="19"/>
      <c r="H15" s="19"/>
      <c r="I15" s="19">
        <v>0</v>
      </c>
      <c r="J15" s="19"/>
      <c r="K15" s="19"/>
      <c r="L15" s="19"/>
      <c r="V15" s="6"/>
      <c r="W15" s="11"/>
      <c r="X15" s="12"/>
    </row>
    <row r="16" spans="1:29" ht="23.1" customHeight="1" x14ac:dyDescent="0.25">
      <c r="A16" s="15">
        <v>5</v>
      </c>
      <c r="B16" s="19">
        <v>6</v>
      </c>
      <c r="C16" s="19"/>
      <c r="D16" s="19"/>
      <c r="E16" s="19"/>
      <c r="F16" s="19"/>
      <c r="G16" s="19"/>
      <c r="H16" s="19"/>
      <c r="I16" s="19">
        <v>0</v>
      </c>
      <c r="J16" s="19"/>
      <c r="K16" s="19"/>
      <c r="L16" s="19"/>
      <c r="V16" s="6"/>
      <c r="W16" s="11"/>
      <c r="X16" s="12"/>
    </row>
    <row r="17" spans="1:24" ht="23.1" customHeight="1" x14ac:dyDescent="0.25">
      <c r="A17" s="15">
        <v>6</v>
      </c>
      <c r="B17" s="19">
        <v>5</v>
      </c>
      <c r="C17" s="19"/>
      <c r="D17" s="19"/>
      <c r="E17" s="19"/>
      <c r="F17" s="19"/>
      <c r="G17" s="19"/>
      <c r="H17" s="19"/>
      <c r="I17" s="19">
        <v>0</v>
      </c>
      <c r="J17" s="19"/>
      <c r="K17" s="19"/>
      <c r="L17" s="19"/>
      <c r="V17" s="6"/>
      <c r="W17" s="11"/>
      <c r="X17" s="12"/>
    </row>
    <row r="18" spans="1:24" ht="23.1" customHeight="1" x14ac:dyDescent="0.25">
      <c r="A18" s="15">
        <v>7</v>
      </c>
      <c r="B18" s="19">
        <v>4.5</v>
      </c>
      <c r="C18" s="19"/>
      <c r="D18" s="19"/>
      <c r="E18" s="19"/>
      <c r="F18" s="19"/>
      <c r="G18" s="19"/>
      <c r="H18" s="19"/>
      <c r="I18" s="19">
        <v>0</v>
      </c>
      <c r="J18" s="19"/>
      <c r="K18" s="19"/>
      <c r="L18" s="19"/>
      <c r="V18" s="6"/>
      <c r="W18" s="11"/>
      <c r="X18" s="12"/>
    </row>
    <row r="19" spans="1:24" ht="23.1" customHeight="1" x14ac:dyDescent="0.25">
      <c r="A19" s="15">
        <v>8</v>
      </c>
      <c r="B19" s="19">
        <v>3.5</v>
      </c>
      <c r="C19" s="19"/>
      <c r="D19" s="19"/>
      <c r="E19" s="19"/>
      <c r="F19" s="19"/>
      <c r="G19" s="19"/>
      <c r="H19" s="19"/>
      <c r="I19" s="19">
        <v>0</v>
      </c>
      <c r="J19" s="19"/>
      <c r="K19" s="19"/>
      <c r="L19" s="19"/>
      <c r="V19" s="6"/>
      <c r="W19" s="11"/>
      <c r="X19" s="12"/>
    </row>
    <row r="20" spans="1:24" ht="23.1" customHeight="1" x14ac:dyDescent="0.25">
      <c r="A20" s="15">
        <v>1</v>
      </c>
      <c r="B20" s="19">
        <v>6.5</v>
      </c>
      <c r="C20" s="19"/>
      <c r="D20" s="19"/>
      <c r="E20" s="19"/>
      <c r="F20" s="19"/>
      <c r="G20" s="19"/>
      <c r="H20" s="19"/>
      <c r="I20" s="19">
        <v>0</v>
      </c>
      <c r="J20" s="19"/>
      <c r="K20" s="19"/>
      <c r="L20" s="19"/>
      <c r="V20" s="6"/>
      <c r="W20" s="11"/>
      <c r="X20" s="12"/>
    </row>
    <row r="21" spans="1:24" ht="23.1" customHeight="1" x14ac:dyDescent="0.25">
      <c r="A21" s="15">
        <v>2</v>
      </c>
      <c r="B21" s="19">
        <v>7.5</v>
      </c>
      <c r="C21" s="19"/>
      <c r="D21" s="19"/>
      <c r="E21" s="19"/>
      <c r="F21" s="19"/>
      <c r="G21" s="19"/>
      <c r="H21" s="19"/>
      <c r="I21" s="19">
        <v>0</v>
      </c>
      <c r="J21" s="19"/>
      <c r="K21" s="19"/>
      <c r="L21" s="19"/>
      <c r="V21" s="6"/>
      <c r="W21" s="11"/>
      <c r="X21" s="12"/>
    </row>
    <row r="22" spans="1:24" ht="23.1" customHeight="1" x14ac:dyDescent="0.25">
      <c r="A22" s="15">
        <v>3</v>
      </c>
      <c r="B22" s="19">
        <v>8</v>
      </c>
      <c r="C22" s="19"/>
      <c r="D22" s="19"/>
      <c r="E22" s="19"/>
      <c r="F22" s="19"/>
      <c r="G22" s="19"/>
      <c r="H22" s="19"/>
      <c r="I22" s="19">
        <v>0</v>
      </c>
      <c r="J22" s="19"/>
      <c r="K22" s="19"/>
      <c r="L22" s="19"/>
      <c r="V22" s="6"/>
      <c r="W22" s="11"/>
      <c r="X22" s="12"/>
    </row>
    <row r="23" spans="1:24" ht="23.1" customHeight="1" x14ac:dyDescent="0.25">
      <c r="A23" s="15">
        <v>4</v>
      </c>
      <c r="B23" s="19">
        <v>7</v>
      </c>
      <c r="C23" s="19"/>
      <c r="D23" s="19"/>
      <c r="E23" s="19"/>
      <c r="F23" s="19"/>
      <c r="G23" s="19"/>
      <c r="H23" s="19"/>
      <c r="I23" s="19">
        <v>0</v>
      </c>
      <c r="J23" s="19"/>
      <c r="K23" s="19"/>
      <c r="L23" s="19"/>
      <c r="V23" s="6"/>
      <c r="W23" s="11"/>
      <c r="X23" s="12"/>
    </row>
    <row r="24" spans="1:24" ht="23.1" customHeight="1" x14ac:dyDescent="0.25">
      <c r="A24" s="15">
        <v>5</v>
      </c>
      <c r="B24" s="19">
        <v>5.5</v>
      </c>
      <c r="C24" s="19"/>
      <c r="D24" s="19"/>
      <c r="E24" s="19"/>
      <c r="F24" s="19"/>
      <c r="G24" s="19"/>
      <c r="H24" s="19"/>
      <c r="I24" s="19">
        <v>0</v>
      </c>
      <c r="J24" s="19"/>
      <c r="K24" s="19"/>
      <c r="L24" s="19"/>
      <c r="V24" s="6"/>
      <c r="W24" s="11"/>
      <c r="X24" s="12"/>
    </row>
    <row r="25" spans="1:24" ht="23.1" customHeight="1" x14ac:dyDescent="0.25">
      <c r="A25" s="15">
        <v>6</v>
      </c>
      <c r="B25" s="19">
        <v>4</v>
      </c>
      <c r="C25" s="19"/>
      <c r="D25" s="19"/>
      <c r="E25" s="19"/>
      <c r="F25" s="19"/>
      <c r="G25" s="19"/>
      <c r="H25" s="19"/>
      <c r="I25" s="19">
        <v>0</v>
      </c>
      <c r="J25" s="19"/>
      <c r="K25" s="19"/>
      <c r="L25" s="19"/>
      <c r="V25" s="6"/>
      <c r="W25" s="11"/>
      <c r="X25" s="12"/>
    </row>
    <row r="26" spans="1:24" ht="23.1" customHeight="1" x14ac:dyDescent="0.25">
      <c r="A26" s="15">
        <v>7</v>
      </c>
      <c r="B26" s="19">
        <v>3</v>
      </c>
      <c r="C26" s="19"/>
      <c r="D26" s="19"/>
      <c r="E26" s="19"/>
      <c r="F26" s="19"/>
      <c r="G26" s="19"/>
      <c r="H26" s="19"/>
      <c r="I26" s="19">
        <v>0</v>
      </c>
      <c r="J26" s="19"/>
      <c r="K26" s="19"/>
      <c r="L26" s="19"/>
      <c r="V26" s="6"/>
      <c r="W26" s="11"/>
      <c r="X26" s="12"/>
    </row>
    <row r="27" spans="1:24" ht="23.1" customHeight="1" x14ac:dyDescent="0.25">
      <c r="A27" s="15">
        <v>8</v>
      </c>
      <c r="B27" s="19">
        <v>2</v>
      </c>
      <c r="C27" s="19"/>
      <c r="D27" s="19"/>
      <c r="E27" s="19"/>
      <c r="F27" s="19"/>
      <c r="G27" s="19"/>
      <c r="H27" s="19"/>
      <c r="I27" s="19">
        <v>0</v>
      </c>
      <c r="J27" s="19"/>
      <c r="K27" s="19"/>
      <c r="L27" s="19"/>
      <c r="V27" s="6"/>
      <c r="W27" s="11"/>
      <c r="X27" s="12"/>
    </row>
    <row r="28" spans="1:24" ht="23.1" customHeight="1" x14ac:dyDescent="0.25">
      <c r="A28" s="15">
        <v>1</v>
      </c>
      <c r="B28" s="19">
        <v>5</v>
      </c>
      <c r="C28" s="19"/>
      <c r="D28" s="19"/>
      <c r="E28" s="19"/>
      <c r="F28" s="19"/>
      <c r="G28" s="19"/>
      <c r="H28" s="19"/>
      <c r="I28" s="19">
        <v>0</v>
      </c>
      <c r="J28" s="19"/>
      <c r="K28" s="19"/>
      <c r="L28" s="19"/>
      <c r="V28" s="6"/>
      <c r="W28" s="11"/>
      <c r="X28" s="13"/>
    </row>
    <row r="29" spans="1:24" ht="23.1" customHeight="1" x14ac:dyDescent="0.25">
      <c r="A29" s="15">
        <v>2</v>
      </c>
      <c r="B29" s="19">
        <v>7</v>
      </c>
      <c r="C29" s="19"/>
      <c r="D29" s="19"/>
      <c r="E29" s="19"/>
      <c r="F29" s="19"/>
      <c r="G29" s="19"/>
      <c r="H29" s="19"/>
      <c r="I29" s="19">
        <v>0</v>
      </c>
      <c r="J29" s="19"/>
      <c r="K29" s="19"/>
      <c r="L29" s="19"/>
      <c r="V29" s="6"/>
      <c r="W29" s="11"/>
      <c r="X29" s="13"/>
    </row>
    <row r="30" spans="1:24" ht="23.1" customHeight="1" x14ac:dyDescent="0.25">
      <c r="A30" s="15">
        <v>3</v>
      </c>
      <c r="B30" s="19">
        <v>8</v>
      </c>
      <c r="C30" s="19"/>
      <c r="D30" s="19"/>
      <c r="E30" s="19"/>
      <c r="F30" s="19"/>
      <c r="G30" s="19"/>
      <c r="H30" s="19"/>
      <c r="I30" s="19">
        <v>0</v>
      </c>
      <c r="J30" s="19"/>
      <c r="K30" s="19"/>
      <c r="L30" s="19"/>
      <c r="V30" s="6"/>
      <c r="W30" s="11"/>
      <c r="X30" s="13"/>
    </row>
    <row r="31" spans="1:24" ht="23.1" customHeight="1" x14ac:dyDescent="0.25">
      <c r="A31" s="15">
        <v>4</v>
      </c>
      <c r="B31" s="19">
        <v>7</v>
      </c>
      <c r="C31" s="19"/>
      <c r="D31" s="19"/>
      <c r="E31" s="19"/>
      <c r="F31" s="19"/>
      <c r="G31" s="19"/>
      <c r="H31" s="19"/>
      <c r="I31" s="19">
        <v>0</v>
      </c>
      <c r="J31" s="19"/>
      <c r="K31" s="19"/>
      <c r="L31" s="19"/>
      <c r="V31" s="6"/>
      <c r="W31" s="11"/>
      <c r="X31" s="13"/>
    </row>
    <row r="32" spans="1:24" ht="23.1" customHeight="1" x14ac:dyDescent="0.25">
      <c r="A32" s="15">
        <v>5</v>
      </c>
      <c r="B32" s="19">
        <v>5</v>
      </c>
      <c r="C32" s="19"/>
      <c r="D32" s="19"/>
      <c r="E32" s="19"/>
      <c r="F32" s="19"/>
      <c r="G32" s="19"/>
      <c r="H32" s="19"/>
      <c r="I32" s="19">
        <v>0</v>
      </c>
      <c r="J32" s="19"/>
      <c r="K32" s="19"/>
      <c r="L32" s="19"/>
      <c r="V32" s="6"/>
      <c r="W32" s="11"/>
      <c r="X32" s="13"/>
    </row>
    <row r="33" spans="1:25" ht="23.1" customHeight="1" x14ac:dyDescent="0.25">
      <c r="A33" s="15">
        <v>6</v>
      </c>
      <c r="B33" s="19">
        <v>3</v>
      </c>
      <c r="C33" s="19"/>
      <c r="D33" s="19"/>
      <c r="E33" s="19"/>
      <c r="F33" s="19"/>
      <c r="G33" s="19"/>
      <c r="H33" s="19"/>
      <c r="I33" s="19">
        <v>0</v>
      </c>
      <c r="J33" s="19"/>
      <c r="K33" s="19"/>
      <c r="L33" s="19"/>
      <c r="V33" s="6"/>
      <c r="W33" s="11"/>
      <c r="X33" s="13"/>
    </row>
    <row r="34" spans="1:25" ht="23.1" customHeight="1" x14ac:dyDescent="0.25">
      <c r="A34" s="15">
        <v>7</v>
      </c>
      <c r="B34" s="19">
        <v>3</v>
      </c>
      <c r="C34" s="19"/>
      <c r="D34" s="19"/>
      <c r="E34" s="19"/>
      <c r="F34" s="19"/>
      <c r="G34" s="19"/>
      <c r="H34" s="19"/>
      <c r="I34" s="19">
        <v>0</v>
      </c>
      <c r="J34" s="19"/>
      <c r="K34" s="19"/>
      <c r="L34" s="19"/>
      <c r="V34" s="6"/>
      <c r="W34" s="11"/>
      <c r="X34" s="13"/>
    </row>
    <row r="35" spans="1:25" ht="23.1" customHeight="1" x14ac:dyDescent="0.25">
      <c r="A35" s="15">
        <v>8</v>
      </c>
      <c r="B35" s="19">
        <v>2</v>
      </c>
      <c r="C35" s="19"/>
      <c r="D35" s="19"/>
      <c r="E35" s="19"/>
      <c r="F35" s="19"/>
      <c r="G35" s="19"/>
      <c r="H35" s="19"/>
      <c r="I35" s="19">
        <v>0</v>
      </c>
      <c r="J35" s="19"/>
      <c r="K35" s="19"/>
      <c r="L35" s="19"/>
      <c r="V35" s="6"/>
      <c r="W35" s="11"/>
      <c r="X35" s="13"/>
    </row>
    <row r="36" spans="1:25" ht="18.75" x14ac:dyDescent="0.25">
      <c r="A36" s="15" t="s">
        <v>41</v>
      </c>
      <c r="B36" s="19">
        <f>POWER(((SUM(B53:B76))/24),2)</f>
        <v>4.9986206672715516</v>
      </c>
      <c r="C36" s="19">
        <f>POWER(((SUM(C53:C76))/24),2)</f>
        <v>0</v>
      </c>
      <c r="D36" s="19">
        <f t="shared" ref="D36:K36" si="3">POWER(((SUM(D53:D76))/24),2)</f>
        <v>0</v>
      </c>
      <c r="E36" s="19">
        <f t="shared" si="3"/>
        <v>0</v>
      </c>
      <c r="F36" s="19">
        <f t="shared" si="3"/>
        <v>0</v>
      </c>
      <c r="G36" s="19">
        <f t="shared" si="3"/>
        <v>0</v>
      </c>
      <c r="H36" s="19">
        <f t="shared" si="3"/>
        <v>0</v>
      </c>
      <c r="I36" s="19">
        <f t="shared" si="3"/>
        <v>0</v>
      </c>
      <c r="J36" s="19">
        <f t="shared" si="3"/>
        <v>0</v>
      </c>
      <c r="K36" s="19">
        <f t="shared" si="3"/>
        <v>0</v>
      </c>
      <c r="L36" s="19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15" t="s">
        <v>42</v>
      </c>
      <c r="B37" s="19">
        <f>B10+B36</f>
        <v>204.99862066727155</v>
      </c>
      <c r="C37" s="19">
        <f t="shared" ref="C37:J37" si="4">C10+C36</f>
        <v>0</v>
      </c>
      <c r="D37" s="19">
        <f t="shared" si="4"/>
        <v>0</v>
      </c>
      <c r="E37" s="19">
        <f t="shared" si="4"/>
        <v>0</v>
      </c>
      <c r="F37" s="19">
        <f t="shared" si="4"/>
        <v>0</v>
      </c>
      <c r="G37" s="19">
        <f t="shared" si="4"/>
        <v>0</v>
      </c>
      <c r="H37" s="19">
        <f t="shared" si="4"/>
        <v>0</v>
      </c>
      <c r="I37" s="19">
        <f t="shared" si="4"/>
        <v>0</v>
      </c>
      <c r="J37" s="19">
        <f t="shared" si="4"/>
        <v>0</v>
      </c>
      <c r="K37" s="19"/>
      <c r="L37" s="19"/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18.75" x14ac:dyDescent="0.25">
      <c r="A38" s="15" t="s">
        <v>7</v>
      </c>
      <c r="B38" s="19">
        <f t="shared" ref="B38:L38" si="5">SQRT(2*B36/B9)</f>
        <v>2.9160448683406597</v>
      </c>
      <c r="C38" s="19">
        <f t="shared" si="5"/>
        <v>0</v>
      </c>
      <c r="D38" s="19">
        <f t="shared" si="5"/>
        <v>0</v>
      </c>
      <c r="E38" s="19">
        <f t="shared" si="5"/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  <c r="K38" s="19">
        <f t="shared" si="5"/>
        <v>0</v>
      </c>
      <c r="L38" s="19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1"/>
      <c r="X38" s="13"/>
    </row>
    <row r="39" spans="1:25" ht="20.25" x14ac:dyDescent="0.25">
      <c r="A39" s="15" t="s">
        <v>36</v>
      </c>
      <c r="B39" s="20">
        <f>B38*(B51^2)*3.1416*3600/4</f>
        <v>128.82721722720493</v>
      </c>
      <c r="C39" s="21">
        <f>C38*(C51^2)*3.1416*3600/4</f>
        <v>0</v>
      </c>
      <c r="D39" s="21">
        <f t="shared" ref="D39:L39" si="6">D38*(D51^2)*3.1416*3600/4</f>
        <v>0</v>
      </c>
      <c r="E39" s="21">
        <f t="shared" si="6"/>
        <v>0</v>
      </c>
      <c r="F39" s="21">
        <f>F38*(F51^2)*3.1416*3600/4</f>
        <v>0</v>
      </c>
      <c r="G39" s="21">
        <f t="shared" si="6"/>
        <v>0</v>
      </c>
      <c r="H39" s="21">
        <f t="shared" si="6"/>
        <v>0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0</v>
      </c>
      <c r="W39" s="11"/>
      <c r="X39" s="13"/>
    </row>
    <row r="40" spans="1:25" ht="18.75" x14ac:dyDescent="0.25">
      <c r="A40" s="15" t="s">
        <v>16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0">
        <v>34</v>
      </c>
      <c r="N40" s="10">
        <v>34</v>
      </c>
      <c r="O40" s="10">
        <v>34</v>
      </c>
      <c r="P40" s="10">
        <v>34</v>
      </c>
      <c r="Q40" s="10">
        <v>34</v>
      </c>
      <c r="R40" s="10">
        <v>34</v>
      </c>
      <c r="S40" s="10">
        <v>34</v>
      </c>
      <c r="T40" s="10">
        <v>34</v>
      </c>
      <c r="U40" s="10">
        <v>34</v>
      </c>
      <c r="Y40" s="11"/>
    </row>
    <row r="41" spans="1:25" ht="18.75" x14ac:dyDescent="0.25">
      <c r="A41" s="15" t="s">
        <v>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0">
        <v>990</v>
      </c>
      <c r="N41" s="10">
        <v>990</v>
      </c>
      <c r="O41" s="10">
        <v>990</v>
      </c>
      <c r="P41" s="10">
        <v>990</v>
      </c>
      <c r="Q41" s="10">
        <v>990</v>
      </c>
      <c r="R41" s="10">
        <v>990</v>
      </c>
      <c r="S41" s="10">
        <v>990</v>
      </c>
      <c r="T41" s="10">
        <v>990</v>
      </c>
      <c r="U41" s="10">
        <v>990</v>
      </c>
      <c r="Y41" s="11"/>
    </row>
    <row r="42" spans="1:25" ht="18.75" x14ac:dyDescent="0.25">
      <c r="A42" s="67" t="s">
        <v>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Y42" s="11"/>
    </row>
    <row r="43" spans="1:25" ht="18.75" x14ac:dyDescent="0.25">
      <c r="A43" s="6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Y43" s="11"/>
    </row>
    <row r="44" spans="1:25" ht="18.75" x14ac:dyDescent="0.25">
      <c r="A44" s="6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Y44" s="11"/>
    </row>
    <row r="45" spans="1:25" ht="18.75" x14ac:dyDescent="0.25">
      <c r="A45" s="15" t="s">
        <v>10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Y45" s="11"/>
    </row>
    <row r="46" spans="1:25" ht="37.5" x14ac:dyDescent="0.25">
      <c r="A46" s="15" t="s">
        <v>18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Y46" s="11"/>
    </row>
    <row r="47" spans="1:25" ht="18.75" x14ac:dyDescent="0.25">
      <c r="A47" s="15" t="s">
        <v>19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Y47" s="11"/>
    </row>
    <row r="48" spans="1:25" ht="42.75" customHeight="1" x14ac:dyDescent="0.25">
      <c r="A48" s="15" t="s">
        <v>34</v>
      </c>
      <c r="B48" s="22"/>
      <c r="C48" s="22"/>
      <c r="D48" s="22"/>
      <c r="E48" s="22"/>
      <c r="F48" s="22"/>
      <c r="G48" s="22"/>
      <c r="H48" s="22"/>
      <c r="I48" s="20"/>
      <c r="J48" s="20"/>
      <c r="K48" s="19"/>
      <c r="L48" s="19"/>
    </row>
    <row r="49" spans="1:21" ht="18.75" x14ac:dyDescent="0.25">
      <c r="A49" s="15" t="s">
        <v>17</v>
      </c>
      <c r="B49" s="21"/>
      <c r="C49" s="21"/>
      <c r="D49" s="21"/>
      <c r="E49" s="21"/>
      <c r="F49" s="21"/>
      <c r="G49" s="21"/>
      <c r="H49" s="21"/>
      <c r="I49" s="21"/>
      <c r="J49" s="21"/>
      <c r="K49" s="19"/>
      <c r="L49" s="21"/>
    </row>
    <row r="50" spans="1:21" ht="18.75" x14ac:dyDescent="0.25">
      <c r="A50" s="15" t="s">
        <v>23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21" ht="18.75" x14ac:dyDescent="0.25">
      <c r="A51" s="15" t="s">
        <v>22</v>
      </c>
      <c r="B51" s="19">
        <v>0.125</v>
      </c>
      <c r="C51" s="19">
        <v>0.125</v>
      </c>
      <c r="D51" s="19">
        <v>0.125</v>
      </c>
      <c r="E51" s="19">
        <v>0.125</v>
      </c>
      <c r="F51" s="19">
        <v>0.125</v>
      </c>
      <c r="G51" s="19">
        <v>0.125</v>
      </c>
      <c r="H51" s="19">
        <v>0.125</v>
      </c>
      <c r="I51" s="19">
        <v>0.125</v>
      </c>
      <c r="J51" s="19">
        <v>0.125</v>
      </c>
      <c r="K51" s="19">
        <v>0.125</v>
      </c>
      <c r="L51" s="19">
        <v>0.125</v>
      </c>
      <c r="M51" s="9">
        <v>0.22500000000000001</v>
      </c>
      <c r="N51" s="9">
        <v>0.22500000000000001</v>
      </c>
      <c r="O51" s="9">
        <v>0.22500000000000001</v>
      </c>
      <c r="P51" s="9">
        <v>0.22500000000000001</v>
      </c>
      <c r="Q51" s="9">
        <v>0.22500000000000001</v>
      </c>
      <c r="R51" s="9">
        <v>0.22500000000000001</v>
      </c>
      <c r="S51" s="9">
        <v>0.22500000000000001</v>
      </c>
      <c r="T51" s="9">
        <v>0.22500000000000001</v>
      </c>
      <c r="U51" s="9">
        <v>0.22500000000000001</v>
      </c>
    </row>
    <row r="53" spans="1:21" hidden="1" x14ac:dyDescent="0.25">
      <c r="A53" s="3">
        <v>1</v>
      </c>
      <c r="B53" s="4">
        <f>SQRT(B12)</f>
        <v>2.1213203435596424</v>
      </c>
      <c r="C53" s="4">
        <f>SQRT(C12)</f>
        <v>0</v>
      </c>
      <c r="D53" s="4">
        <f t="shared" ref="D53:L68" si="7">SQRT(D12)</f>
        <v>0</v>
      </c>
      <c r="E53" s="4">
        <f t="shared" si="7"/>
        <v>0</v>
      </c>
      <c r="F53" s="4">
        <f t="shared" si="7"/>
        <v>0</v>
      </c>
      <c r="G53" s="4">
        <f t="shared" ref="G53:G76" si="8">SQRT(G12)</f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B76" si="9">SQRT(B13)</f>
        <v>2.2360679774997898</v>
      </c>
      <c r="C54" s="4">
        <f t="shared" ref="C54:L69" si="10">SQRT(C13)</f>
        <v>0</v>
      </c>
      <c r="D54" s="4">
        <f t="shared" si="10"/>
        <v>0</v>
      </c>
      <c r="E54" s="4">
        <f t="shared" si="10"/>
        <v>0</v>
      </c>
      <c r="F54" s="4">
        <f t="shared" si="7"/>
        <v>0</v>
      </c>
      <c r="G54" s="4">
        <f t="shared" si="8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10"/>
        <v>0</v>
      </c>
      <c r="L54" s="4">
        <f t="shared" si="10"/>
        <v>0</v>
      </c>
    </row>
    <row r="55" spans="1:21" hidden="1" x14ac:dyDescent="0.25">
      <c r="A55" s="3">
        <v>3</v>
      </c>
      <c r="B55" s="4">
        <f t="shared" si="9"/>
        <v>2.4494897427831779</v>
      </c>
      <c r="C55" s="4">
        <f t="shared" si="10"/>
        <v>0</v>
      </c>
      <c r="D55" s="4">
        <f t="shared" si="10"/>
        <v>0</v>
      </c>
      <c r="E55" s="4">
        <f t="shared" si="10"/>
        <v>0</v>
      </c>
      <c r="F55" s="4">
        <f t="shared" si="7"/>
        <v>0</v>
      </c>
      <c r="G55" s="4">
        <f t="shared" si="8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10"/>
        <v>0</v>
      </c>
      <c r="L55" s="4">
        <f t="shared" si="10"/>
        <v>0</v>
      </c>
    </row>
    <row r="56" spans="1:21" hidden="1" x14ac:dyDescent="0.25">
      <c r="A56" s="3">
        <v>4</v>
      </c>
      <c r="B56" s="4">
        <f t="shared" si="9"/>
        <v>2.4494897427831779</v>
      </c>
      <c r="C56" s="4">
        <f t="shared" si="10"/>
        <v>0</v>
      </c>
      <c r="D56" s="4">
        <f t="shared" si="10"/>
        <v>0</v>
      </c>
      <c r="E56" s="4">
        <f t="shared" si="10"/>
        <v>0</v>
      </c>
      <c r="F56" s="4">
        <f t="shared" si="7"/>
        <v>0</v>
      </c>
      <c r="G56" s="4">
        <f t="shared" si="8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10"/>
        <v>0</v>
      </c>
      <c r="L56" s="4">
        <f t="shared" si="10"/>
        <v>0</v>
      </c>
    </row>
    <row r="57" spans="1:21" hidden="1" x14ac:dyDescent="0.25">
      <c r="A57" s="3">
        <v>5</v>
      </c>
      <c r="B57" s="4">
        <f t="shared" si="9"/>
        <v>2.4494897427831779</v>
      </c>
      <c r="C57" s="4">
        <f t="shared" si="10"/>
        <v>0</v>
      </c>
      <c r="D57" s="4">
        <f t="shared" si="10"/>
        <v>0</v>
      </c>
      <c r="E57" s="4">
        <f t="shared" si="10"/>
        <v>0</v>
      </c>
      <c r="F57" s="4">
        <f t="shared" si="7"/>
        <v>0</v>
      </c>
      <c r="G57" s="4">
        <f t="shared" si="8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10"/>
        <v>0</v>
      </c>
      <c r="L57" s="4">
        <f t="shared" si="10"/>
        <v>0</v>
      </c>
    </row>
    <row r="58" spans="1:21" hidden="1" x14ac:dyDescent="0.25">
      <c r="A58" s="3">
        <v>6</v>
      </c>
      <c r="B58" s="4">
        <f t="shared" si="9"/>
        <v>2.2360679774997898</v>
      </c>
      <c r="C58" s="4">
        <f t="shared" si="10"/>
        <v>0</v>
      </c>
      <c r="D58" s="4">
        <f t="shared" si="10"/>
        <v>0</v>
      </c>
      <c r="E58" s="4">
        <f t="shared" si="10"/>
        <v>0</v>
      </c>
      <c r="F58" s="4">
        <f t="shared" si="7"/>
        <v>0</v>
      </c>
      <c r="G58" s="4">
        <f t="shared" si="8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10"/>
        <v>0</v>
      </c>
      <c r="L58" s="4">
        <f t="shared" si="10"/>
        <v>0</v>
      </c>
    </row>
    <row r="59" spans="1:21" hidden="1" x14ac:dyDescent="0.25">
      <c r="A59" s="3">
        <v>7</v>
      </c>
      <c r="B59" s="4">
        <f t="shared" si="9"/>
        <v>2.1213203435596424</v>
      </c>
      <c r="C59" s="4">
        <f t="shared" si="10"/>
        <v>0</v>
      </c>
      <c r="D59" s="4">
        <f t="shared" si="10"/>
        <v>0</v>
      </c>
      <c r="E59" s="4">
        <f t="shared" si="10"/>
        <v>0</v>
      </c>
      <c r="F59" s="4">
        <f t="shared" si="7"/>
        <v>0</v>
      </c>
      <c r="G59" s="4">
        <f t="shared" si="8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10"/>
        <v>0</v>
      </c>
      <c r="L59" s="4">
        <f t="shared" si="10"/>
        <v>0</v>
      </c>
    </row>
    <row r="60" spans="1:21" hidden="1" x14ac:dyDescent="0.25">
      <c r="A60" s="3">
        <v>8</v>
      </c>
      <c r="B60" s="4">
        <f t="shared" si="9"/>
        <v>1.8708286933869707</v>
      </c>
      <c r="C60" s="4">
        <f t="shared" si="10"/>
        <v>0</v>
      </c>
      <c r="D60" s="4">
        <f t="shared" si="10"/>
        <v>0</v>
      </c>
      <c r="E60" s="4">
        <f t="shared" si="10"/>
        <v>0</v>
      </c>
      <c r="F60" s="4">
        <f t="shared" si="7"/>
        <v>0</v>
      </c>
      <c r="G60" s="4">
        <f t="shared" si="8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10"/>
        <v>0</v>
      </c>
      <c r="L60" s="4">
        <f t="shared" si="10"/>
        <v>0</v>
      </c>
    </row>
    <row r="61" spans="1:21" hidden="1" x14ac:dyDescent="0.25">
      <c r="A61" s="3">
        <v>1</v>
      </c>
      <c r="B61" s="4">
        <f t="shared" si="9"/>
        <v>2.5495097567963922</v>
      </c>
      <c r="C61" s="4">
        <f t="shared" si="10"/>
        <v>0</v>
      </c>
      <c r="D61" s="4">
        <f t="shared" si="10"/>
        <v>0</v>
      </c>
      <c r="E61" s="4">
        <f t="shared" si="10"/>
        <v>0</v>
      </c>
      <c r="F61" s="4">
        <f t="shared" si="7"/>
        <v>0</v>
      </c>
      <c r="G61" s="4">
        <f t="shared" si="8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10"/>
        <v>0</v>
      </c>
      <c r="L61" s="4">
        <f t="shared" si="10"/>
        <v>0</v>
      </c>
    </row>
    <row r="62" spans="1:21" hidden="1" x14ac:dyDescent="0.25">
      <c r="A62" s="3">
        <v>2</v>
      </c>
      <c r="B62" s="4">
        <f t="shared" si="9"/>
        <v>2.7386127875258306</v>
      </c>
      <c r="C62" s="4">
        <f t="shared" si="10"/>
        <v>0</v>
      </c>
      <c r="D62" s="4">
        <f t="shared" si="10"/>
        <v>0</v>
      </c>
      <c r="E62" s="4">
        <f t="shared" si="10"/>
        <v>0</v>
      </c>
      <c r="F62" s="4">
        <f t="shared" si="7"/>
        <v>0</v>
      </c>
      <c r="G62" s="4">
        <f t="shared" si="8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10"/>
        <v>0</v>
      </c>
      <c r="L62" s="4">
        <f t="shared" si="10"/>
        <v>0</v>
      </c>
    </row>
    <row r="63" spans="1:21" hidden="1" x14ac:dyDescent="0.25">
      <c r="A63" s="3">
        <v>3</v>
      </c>
      <c r="B63" s="4">
        <f t="shared" si="9"/>
        <v>2.8284271247461903</v>
      </c>
      <c r="C63" s="4">
        <f t="shared" si="10"/>
        <v>0</v>
      </c>
      <c r="D63" s="4">
        <f t="shared" si="10"/>
        <v>0</v>
      </c>
      <c r="E63" s="4">
        <f t="shared" si="10"/>
        <v>0</v>
      </c>
      <c r="F63" s="4">
        <f t="shared" si="7"/>
        <v>0</v>
      </c>
      <c r="G63" s="4">
        <f t="shared" si="8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10"/>
        <v>0</v>
      </c>
      <c r="L63" s="4">
        <f t="shared" si="10"/>
        <v>0</v>
      </c>
    </row>
    <row r="64" spans="1:21" hidden="1" x14ac:dyDescent="0.25">
      <c r="A64" s="3">
        <v>4</v>
      </c>
      <c r="B64" s="4">
        <f t="shared" si="9"/>
        <v>2.6457513110645907</v>
      </c>
      <c r="C64" s="4">
        <f t="shared" si="10"/>
        <v>0</v>
      </c>
      <c r="D64" s="4">
        <f t="shared" si="10"/>
        <v>0</v>
      </c>
      <c r="E64" s="4">
        <f t="shared" si="10"/>
        <v>0</v>
      </c>
      <c r="F64" s="4">
        <f t="shared" si="7"/>
        <v>0</v>
      </c>
      <c r="G64" s="4">
        <f t="shared" si="8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10"/>
        <v>0</v>
      </c>
      <c r="L64" s="4">
        <f t="shared" si="10"/>
        <v>0</v>
      </c>
    </row>
    <row r="65" spans="1:12" hidden="1" x14ac:dyDescent="0.25">
      <c r="A65" s="3">
        <v>5</v>
      </c>
      <c r="B65" s="4">
        <f t="shared" si="9"/>
        <v>2.3452078799117149</v>
      </c>
      <c r="C65" s="4">
        <f t="shared" si="10"/>
        <v>0</v>
      </c>
      <c r="D65" s="4">
        <f t="shared" si="10"/>
        <v>0</v>
      </c>
      <c r="E65" s="4">
        <f t="shared" si="10"/>
        <v>0</v>
      </c>
      <c r="F65" s="4">
        <f t="shared" si="7"/>
        <v>0</v>
      </c>
      <c r="G65" s="4">
        <f t="shared" si="8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10"/>
        <v>0</v>
      </c>
      <c r="L65" s="4">
        <f t="shared" si="10"/>
        <v>0</v>
      </c>
    </row>
    <row r="66" spans="1:12" hidden="1" x14ac:dyDescent="0.25">
      <c r="A66" s="3">
        <v>6</v>
      </c>
      <c r="B66" s="4">
        <f t="shared" si="9"/>
        <v>2</v>
      </c>
      <c r="C66" s="4">
        <f t="shared" si="10"/>
        <v>0</v>
      </c>
      <c r="D66" s="4">
        <f t="shared" si="10"/>
        <v>0</v>
      </c>
      <c r="E66" s="4">
        <f t="shared" si="10"/>
        <v>0</v>
      </c>
      <c r="F66" s="4">
        <f t="shared" si="7"/>
        <v>0</v>
      </c>
      <c r="G66" s="4">
        <f t="shared" si="8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10"/>
        <v>0</v>
      </c>
      <c r="L66" s="4">
        <f t="shared" si="10"/>
        <v>0</v>
      </c>
    </row>
    <row r="67" spans="1:12" hidden="1" x14ac:dyDescent="0.25">
      <c r="A67" s="3">
        <v>7</v>
      </c>
      <c r="B67" s="4">
        <f t="shared" si="9"/>
        <v>1.7320508075688772</v>
      </c>
      <c r="C67" s="4">
        <f t="shared" si="10"/>
        <v>0</v>
      </c>
      <c r="D67" s="4">
        <f t="shared" si="10"/>
        <v>0</v>
      </c>
      <c r="E67" s="4">
        <f t="shared" si="10"/>
        <v>0</v>
      </c>
      <c r="F67" s="4">
        <f t="shared" si="7"/>
        <v>0</v>
      </c>
      <c r="G67" s="4">
        <f t="shared" si="8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10"/>
        <v>0</v>
      </c>
      <c r="L67" s="4">
        <f t="shared" si="10"/>
        <v>0</v>
      </c>
    </row>
    <row r="68" spans="1:12" hidden="1" x14ac:dyDescent="0.25">
      <c r="A68" s="3">
        <v>8</v>
      </c>
      <c r="B68" s="4">
        <f t="shared" si="9"/>
        <v>1.4142135623730951</v>
      </c>
      <c r="C68" s="4">
        <f t="shared" si="10"/>
        <v>0</v>
      </c>
      <c r="D68" s="4">
        <f t="shared" si="10"/>
        <v>0</v>
      </c>
      <c r="E68" s="4">
        <f t="shared" si="10"/>
        <v>0</v>
      </c>
      <c r="F68" s="4">
        <f t="shared" si="7"/>
        <v>0</v>
      </c>
      <c r="G68" s="4">
        <f t="shared" si="8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10"/>
        <v>0</v>
      </c>
      <c r="L68" s="4">
        <f t="shared" si="10"/>
        <v>0</v>
      </c>
    </row>
    <row r="69" spans="1:12" hidden="1" x14ac:dyDescent="0.25">
      <c r="A69" s="3">
        <v>1</v>
      </c>
      <c r="B69" s="4">
        <f t="shared" si="9"/>
        <v>2.2360679774997898</v>
      </c>
      <c r="C69" s="4">
        <f t="shared" si="10"/>
        <v>0</v>
      </c>
      <c r="D69" s="4">
        <f t="shared" si="10"/>
        <v>0</v>
      </c>
      <c r="E69" s="4">
        <f t="shared" si="10"/>
        <v>0</v>
      </c>
      <c r="F69" s="4">
        <f t="shared" si="10"/>
        <v>0</v>
      </c>
      <c r="G69" s="4">
        <f t="shared" si="8"/>
        <v>0</v>
      </c>
      <c r="H69" s="4">
        <f t="shared" si="10"/>
        <v>0</v>
      </c>
      <c r="I69" s="4">
        <f t="shared" si="10"/>
        <v>0</v>
      </c>
      <c r="J69" s="4">
        <f t="shared" si="10"/>
        <v>0</v>
      </c>
      <c r="K69" s="4">
        <f t="shared" si="10"/>
        <v>0</v>
      </c>
      <c r="L69" s="4">
        <f t="shared" si="10"/>
        <v>0</v>
      </c>
    </row>
    <row r="70" spans="1:12" hidden="1" x14ac:dyDescent="0.25">
      <c r="A70" s="3">
        <v>2</v>
      </c>
      <c r="B70" s="4">
        <f t="shared" si="9"/>
        <v>2.6457513110645907</v>
      </c>
      <c r="C70" s="4">
        <f t="shared" ref="C70:L76" si="11">SQRT(C29)</f>
        <v>0</v>
      </c>
      <c r="D70" s="4">
        <f t="shared" si="11"/>
        <v>0</v>
      </c>
      <c r="E70" s="4">
        <f t="shared" si="11"/>
        <v>0</v>
      </c>
      <c r="F70" s="4">
        <f t="shared" si="11"/>
        <v>0</v>
      </c>
      <c r="G70" s="4">
        <f t="shared" si="8"/>
        <v>0</v>
      </c>
      <c r="H70" s="4">
        <f t="shared" si="11"/>
        <v>0</v>
      </c>
      <c r="I70" s="4">
        <f t="shared" si="11"/>
        <v>0</v>
      </c>
      <c r="J70" s="4">
        <f t="shared" si="11"/>
        <v>0</v>
      </c>
      <c r="K70" s="4">
        <f t="shared" si="11"/>
        <v>0</v>
      </c>
      <c r="L70" s="4">
        <f t="shared" si="11"/>
        <v>0</v>
      </c>
    </row>
    <row r="71" spans="1:12" hidden="1" x14ac:dyDescent="0.25">
      <c r="A71" s="3">
        <v>3</v>
      </c>
      <c r="B71" s="4">
        <f t="shared" si="9"/>
        <v>2.8284271247461903</v>
      </c>
      <c r="C71" s="4">
        <f t="shared" si="11"/>
        <v>0</v>
      </c>
      <c r="D71" s="4">
        <f t="shared" si="11"/>
        <v>0</v>
      </c>
      <c r="E71" s="4">
        <f t="shared" si="11"/>
        <v>0</v>
      </c>
      <c r="F71" s="4">
        <f t="shared" si="11"/>
        <v>0</v>
      </c>
      <c r="G71" s="4">
        <f t="shared" si="8"/>
        <v>0</v>
      </c>
      <c r="H71" s="4">
        <f t="shared" si="11"/>
        <v>0</v>
      </c>
      <c r="I71" s="4">
        <f t="shared" si="11"/>
        <v>0</v>
      </c>
      <c r="J71" s="4">
        <f t="shared" si="11"/>
        <v>0</v>
      </c>
      <c r="K71" s="4">
        <f t="shared" si="11"/>
        <v>0</v>
      </c>
      <c r="L71" s="4">
        <f t="shared" si="11"/>
        <v>0</v>
      </c>
    </row>
    <row r="72" spans="1:12" hidden="1" x14ac:dyDescent="0.25">
      <c r="A72" s="3">
        <v>4</v>
      </c>
      <c r="B72" s="4">
        <f t="shared" si="9"/>
        <v>2.6457513110645907</v>
      </c>
      <c r="C72" s="4">
        <f t="shared" si="11"/>
        <v>0</v>
      </c>
      <c r="D72" s="4">
        <f t="shared" si="11"/>
        <v>0</v>
      </c>
      <c r="E72" s="4">
        <f t="shared" si="11"/>
        <v>0</v>
      </c>
      <c r="F72" s="4">
        <f t="shared" si="11"/>
        <v>0</v>
      </c>
      <c r="G72" s="4">
        <f t="shared" si="8"/>
        <v>0</v>
      </c>
      <c r="H72" s="4">
        <f t="shared" si="11"/>
        <v>0</v>
      </c>
      <c r="I72" s="4">
        <f t="shared" si="11"/>
        <v>0</v>
      </c>
      <c r="J72" s="4">
        <f t="shared" si="11"/>
        <v>0</v>
      </c>
      <c r="K72" s="4">
        <f t="shared" si="11"/>
        <v>0</v>
      </c>
      <c r="L72" s="4">
        <f t="shared" si="11"/>
        <v>0</v>
      </c>
    </row>
    <row r="73" spans="1:12" hidden="1" x14ac:dyDescent="0.25">
      <c r="A73" s="3">
        <v>5</v>
      </c>
      <c r="B73" s="4">
        <f t="shared" si="9"/>
        <v>2.2360679774997898</v>
      </c>
      <c r="C73" s="4">
        <f t="shared" si="11"/>
        <v>0</v>
      </c>
      <c r="D73" s="4">
        <f t="shared" si="11"/>
        <v>0</v>
      </c>
      <c r="E73" s="4">
        <f t="shared" si="11"/>
        <v>0</v>
      </c>
      <c r="F73" s="4">
        <f t="shared" si="11"/>
        <v>0</v>
      </c>
      <c r="G73" s="4">
        <f t="shared" si="8"/>
        <v>0</v>
      </c>
      <c r="H73" s="4">
        <f t="shared" si="11"/>
        <v>0</v>
      </c>
      <c r="I73" s="4">
        <f t="shared" si="11"/>
        <v>0</v>
      </c>
      <c r="J73" s="4">
        <f t="shared" si="11"/>
        <v>0</v>
      </c>
      <c r="K73" s="4">
        <f t="shared" si="11"/>
        <v>0</v>
      </c>
      <c r="L73" s="4">
        <f t="shared" si="11"/>
        <v>0</v>
      </c>
    </row>
    <row r="74" spans="1:12" hidden="1" x14ac:dyDescent="0.25">
      <c r="A74" s="3">
        <v>6</v>
      </c>
      <c r="B74" s="4">
        <f t="shared" si="9"/>
        <v>1.7320508075688772</v>
      </c>
      <c r="C74" s="4">
        <f t="shared" si="11"/>
        <v>0</v>
      </c>
      <c r="D74" s="4">
        <f t="shared" si="11"/>
        <v>0</v>
      </c>
      <c r="E74" s="4">
        <f t="shared" si="11"/>
        <v>0</v>
      </c>
      <c r="F74" s="4">
        <f t="shared" si="11"/>
        <v>0</v>
      </c>
      <c r="G74" s="4">
        <f t="shared" si="8"/>
        <v>0</v>
      </c>
      <c r="H74" s="4">
        <f t="shared" si="11"/>
        <v>0</v>
      </c>
      <c r="I74" s="4">
        <f t="shared" si="11"/>
        <v>0</v>
      </c>
      <c r="J74" s="4">
        <f t="shared" si="11"/>
        <v>0</v>
      </c>
      <c r="K74" s="4">
        <f t="shared" si="11"/>
        <v>0</v>
      </c>
      <c r="L74" s="4">
        <f t="shared" si="11"/>
        <v>0</v>
      </c>
    </row>
    <row r="75" spans="1:12" hidden="1" x14ac:dyDescent="0.25">
      <c r="A75" s="3">
        <v>7</v>
      </c>
      <c r="B75" s="4">
        <f t="shared" si="9"/>
        <v>1.7320508075688772</v>
      </c>
      <c r="C75" s="4">
        <f t="shared" si="11"/>
        <v>0</v>
      </c>
      <c r="D75" s="4">
        <f t="shared" si="11"/>
        <v>0</v>
      </c>
      <c r="E75" s="4">
        <f t="shared" si="11"/>
        <v>0</v>
      </c>
      <c r="F75" s="4">
        <f t="shared" si="11"/>
        <v>0</v>
      </c>
      <c r="G75" s="4">
        <f t="shared" si="8"/>
        <v>0</v>
      </c>
      <c r="H75" s="4">
        <f t="shared" si="11"/>
        <v>0</v>
      </c>
      <c r="I75" s="4">
        <f t="shared" si="11"/>
        <v>0</v>
      </c>
      <c r="J75" s="4">
        <f t="shared" si="11"/>
        <v>0</v>
      </c>
      <c r="K75" s="4">
        <f t="shared" si="11"/>
        <v>0</v>
      </c>
      <c r="L75" s="4">
        <f t="shared" si="11"/>
        <v>0</v>
      </c>
    </row>
    <row r="76" spans="1:12" hidden="1" x14ac:dyDescent="0.25">
      <c r="A76" s="3">
        <v>8</v>
      </c>
      <c r="B76" s="4">
        <f t="shared" si="9"/>
        <v>1.4142135623730951</v>
      </c>
      <c r="C76" s="4">
        <f t="shared" si="11"/>
        <v>0</v>
      </c>
      <c r="D76" s="4">
        <f t="shared" si="11"/>
        <v>0</v>
      </c>
      <c r="E76" s="4">
        <f t="shared" si="11"/>
        <v>0</v>
      </c>
      <c r="F76" s="4">
        <f t="shared" si="11"/>
        <v>0</v>
      </c>
      <c r="G76" s="4">
        <f t="shared" si="8"/>
        <v>0</v>
      </c>
      <c r="H76" s="4">
        <f t="shared" si="11"/>
        <v>0</v>
      </c>
      <c r="I76" s="4">
        <f t="shared" si="11"/>
        <v>0</v>
      </c>
      <c r="J76" s="4">
        <f t="shared" si="11"/>
        <v>0</v>
      </c>
      <c r="K76" s="4">
        <f t="shared" si="11"/>
        <v>0</v>
      </c>
      <c r="L76" s="4">
        <f t="shared" si="11"/>
        <v>0</v>
      </c>
    </row>
  </sheetData>
  <mergeCells count="8">
    <mergeCell ref="A11:L11"/>
    <mergeCell ref="A42:A44"/>
    <mergeCell ref="A1:B1"/>
    <mergeCell ref="C1:L1"/>
    <mergeCell ref="Y1:Z1"/>
    <mergeCell ref="A2:E2"/>
    <mergeCell ref="F2:K2"/>
    <mergeCell ref="A3:L3"/>
  </mergeCells>
  <pageMargins left="0.25" right="0.25" top="0.75" bottom="0.75" header="0.3" footer="0.3"/>
  <pageSetup paperSize="9" scale="2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54998-8CEE-4821-9501-AF4820DE2551}">
  <sheetPr>
    <pageSetUpPr fitToPage="1"/>
  </sheetPr>
  <dimension ref="A1:AC76"/>
  <sheetViews>
    <sheetView topLeftCell="A15" zoomScale="66" zoomScaleNormal="66" workbookViewId="0">
      <selection activeCell="Y40" sqref="Y40"/>
    </sheetView>
  </sheetViews>
  <sheetFormatPr defaultColWidth="8.85546875" defaultRowHeight="15" x14ac:dyDescent="0.25"/>
  <cols>
    <col min="1" max="1" width="32.140625" style="3" customWidth="1"/>
    <col min="2" max="2" width="12.5703125" style="1" customWidth="1"/>
    <col min="3" max="3" width="13" style="1" customWidth="1"/>
    <col min="4" max="4" width="13.140625" style="1" customWidth="1"/>
    <col min="5" max="5" width="11.7109375" style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26.7109375" style="1" customWidth="1"/>
    <col min="28" max="28" width="11.7109375" style="1" customWidth="1"/>
    <col min="29" max="29" width="12.85546875" style="1" customWidth="1"/>
    <col min="30" max="16384" width="8.85546875" style="1"/>
  </cols>
  <sheetData>
    <row r="1" spans="1:29" ht="42.75" customHeight="1" thickBot="1" x14ac:dyDescent="0.3">
      <c r="A1" s="68" t="s">
        <v>40</v>
      </c>
      <c r="B1" s="69"/>
      <c r="C1" s="70" t="s">
        <v>20</v>
      </c>
      <c r="D1" s="71"/>
      <c r="E1" s="71"/>
      <c r="F1" s="71"/>
      <c r="G1" s="71"/>
      <c r="H1" s="71"/>
      <c r="I1" s="71"/>
      <c r="J1" s="71"/>
      <c r="K1" s="71"/>
      <c r="L1" s="72"/>
      <c r="Y1" s="73" t="s">
        <v>37</v>
      </c>
      <c r="Z1" s="74"/>
    </row>
    <row r="2" spans="1:29" ht="67.5" customHeight="1" thickBot="1" x14ac:dyDescent="0.3">
      <c r="A2" s="75" t="s">
        <v>21</v>
      </c>
      <c r="B2" s="76"/>
      <c r="C2" s="76"/>
      <c r="D2" s="76"/>
      <c r="E2" s="77"/>
      <c r="F2" s="75">
        <v>15</v>
      </c>
      <c r="G2" s="76"/>
      <c r="H2" s="76"/>
      <c r="I2" s="76"/>
      <c r="J2" s="76"/>
      <c r="K2" s="77"/>
      <c r="L2" s="36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4" t="s">
        <v>33</v>
      </c>
      <c r="Z2" s="24" t="s">
        <v>32</v>
      </c>
    </row>
    <row r="3" spans="1:29" x14ac:dyDescent="0.25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Y3" s="25">
        <f>B10/9.82</f>
        <v>23.930753564154784</v>
      </c>
      <c r="Z3" s="46">
        <f>B39</f>
        <v>114.03250194723677</v>
      </c>
      <c r="AC3" s="7"/>
    </row>
    <row r="4" spans="1:29" ht="18.75" x14ac:dyDescent="0.25">
      <c r="A4" s="14" t="s">
        <v>13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Y4" s="26"/>
      <c r="Z4" s="26"/>
      <c r="AC4" s="7"/>
    </row>
    <row r="5" spans="1:29" ht="18.75" customHeight="1" x14ac:dyDescent="0.25">
      <c r="A5" s="15" t="s">
        <v>11</v>
      </c>
      <c r="B5" s="14" t="s">
        <v>14</v>
      </c>
      <c r="C5" s="14" t="s">
        <v>26</v>
      </c>
      <c r="D5" s="14" t="s">
        <v>27</v>
      </c>
      <c r="E5" s="14" t="s">
        <v>15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24</v>
      </c>
      <c r="K5" s="14" t="s">
        <v>25</v>
      </c>
      <c r="L5" s="14" t="s">
        <v>31</v>
      </c>
      <c r="Y5" s="26"/>
      <c r="Z5" s="26"/>
    </row>
    <row r="6" spans="1:29" ht="18.75" x14ac:dyDescent="0.25">
      <c r="A6" s="15" t="s">
        <v>2</v>
      </c>
      <c r="B6" s="16">
        <v>27</v>
      </c>
      <c r="C6" s="16">
        <v>27</v>
      </c>
      <c r="D6" s="16">
        <v>27</v>
      </c>
      <c r="E6" s="16">
        <v>27</v>
      </c>
      <c r="F6" s="16">
        <v>27</v>
      </c>
      <c r="G6" s="16">
        <v>27</v>
      </c>
      <c r="H6" s="16">
        <v>27</v>
      </c>
      <c r="I6" s="16">
        <v>27</v>
      </c>
      <c r="J6" s="16">
        <v>27</v>
      </c>
      <c r="K6" s="16">
        <v>27</v>
      </c>
      <c r="L6" s="16">
        <v>27</v>
      </c>
      <c r="M6" s="8">
        <v>24</v>
      </c>
      <c r="N6" s="8">
        <v>24</v>
      </c>
      <c r="O6" s="8">
        <v>24</v>
      </c>
      <c r="P6" s="8">
        <v>24</v>
      </c>
      <c r="Q6" s="8">
        <v>24</v>
      </c>
      <c r="R6" s="8">
        <v>24</v>
      </c>
      <c r="S6" s="8">
        <v>24</v>
      </c>
      <c r="T6" s="8">
        <v>24</v>
      </c>
      <c r="U6" s="8">
        <v>24</v>
      </c>
      <c r="Y6" s="26"/>
      <c r="Z6" s="26"/>
    </row>
    <row r="7" spans="1:29" ht="18.75" x14ac:dyDescent="0.25">
      <c r="A7" s="15" t="s">
        <v>3</v>
      </c>
      <c r="B7" s="16">
        <v>23</v>
      </c>
      <c r="C7" s="16">
        <v>23</v>
      </c>
      <c r="D7" s="16">
        <v>23</v>
      </c>
      <c r="E7" s="16">
        <v>23</v>
      </c>
      <c r="F7" s="16">
        <v>23</v>
      </c>
      <c r="G7" s="16">
        <v>23</v>
      </c>
      <c r="H7" s="16">
        <v>23</v>
      </c>
      <c r="I7" s="16">
        <v>23</v>
      </c>
      <c r="J7" s="16">
        <v>23</v>
      </c>
      <c r="K7" s="16">
        <v>23</v>
      </c>
      <c r="L7" s="16">
        <v>23</v>
      </c>
      <c r="M7" s="8">
        <v>22</v>
      </c>
      <c r="N7" s="8">
        <v>22</v>
      </c>
      <c r="O7" s="8">
        <v>22</v>
      </c>
      <c r="P7" s="8">
        <v>22</v>
      </c>
      <c r="Q7" s="8">
        <v>22</v>
      </c>
      <c r="R7" s="8">
        <v>22</v>
      </c>
      <c r="S7" s="8">
        <v>22</v>
      </c>
      <c r="T7" s="8">
        <v>22</v>
      </c>
      <c r="U7" s="8">
        <v>22</v>
      </c>
      <c r="Y7" s="26"/>
      <c r="Z7" s="26"/>
    </row>
    <row r="8" spans="1:29" ht="18.75" x14ac:dyDescent="0.25">
      <c r="A8" s="17" t="s">
        <v>4</v>
      </c>
      <c r="B8" s="18">
        <f>N8</f>
        <v>1.1733664315225993</v>
      </c>
      <c r="C8" s="18">
        <f>O8</f>
        <v>1.1733664315225993</v>
      </c>
      <c r="D8" s="18">
        <f>N8</f>
        <v>1.1733664315225993</v>
      </c>
      <c r="E8" s="18">
        <f>O8</f>
        <v>1.1733664315225993</v>
      </c>
      <c r="F8" s="18">
        <f>P8</f>
        <v>1.1733664315225993</v>
      </c>
      <c r="G8" s="18">
        <f t="shared" ref="G8:H8" si="0">P8</f>
        <v>1.1733664315225993</v>
      </c>
      <c r="H8" s="18">
        <f t="shared" si="0"/>
        <v>1.1733664315225993</v>
      </c>
      <c r="I8" s="18">
        <f>N8</f>
        <v>1.1733664315225993</v>
      </c>
      <c r="J8" s="18">
        <f>O8</f>
        <v>1.1733664315225993</v>
      </c>
      <c r="K8" s="18">
        <f>P8</f>
        <v>1.1733664315225993</v>
      </c>
      <c r="L8" s="18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7"/>
      <c r="Z8" s="27"/>
    </row>
    <row r="9" spans="1:29" ht="20.25" x14ac:dyDescent="0.25">
      <c r="A9" s="17" t="s">
        <v>35</v>
      </c>
      <c r="B9" s="18">
        <f t="shared" ref="B9:L9" si="1">B8*(B10+$N$2)/$N$2</f>
        <v>1.1760932774810717</v>
      </c>
      <c r="C9" s="18">
        <f t="shared" si="1"/>
        <v>1.1733664315225993</v>
      </c>
      <c r="D9" s="18">
        <f t="shared" si="1"/>
        <v>1.1733664315225993</v>
      </c>
      <c r="E9" s="18">
        <f t="shared" si="1"/>
        <v>1.1733664315225993</v>
      </c>
      <c r="F9" s="18">
        <f t="shared" si="1"/>
        <v>1.1733664315225993</v>
      </c>
      <c r="G9" s="18">
        <f t="shared" si="1"/>
        <v>1.1733664315225993</v>
      </c>
      <c r="H9" s="18">
        <f t="shared" si="1"/>
        <v>1.1733664315225993</v>
      </c>
      <c r="I9" s="18">
        <f t="shared" si="1"/>
        <v>1.1733664315225993</v>
      </c>
      <c r="J9" s="18">
        <f t="shared" si="1"/>
        <v>1.1733664315225993</v>
      </c>
      <c r="K9" s="18">
        <f t="shared" si="1"/>
        <v>1.1733664315225993</v>
      </c>
      <c r="L9" s="18">
        <f t="shared" si="1"/>
        <v>1.1733664315225993</v>
      </c>
      <c r="M9" s="2"/>
      <c r="Y9" s="27"/>
      <c r="Z9" s="27"/>
    </row>
    <row r="10" spans="1:29" ht="22.5" customHeight="1" thickBot="1" x14ac:dyDescent="0.3">
      <c r="A10" s="15" t="s">
        <v>0</v>
      </c>
      <c r="B10" s="16">
        <v>235</v>
      </c>
      <c r="C10" s="16">
        <v>0</v>
      </c>
      <c r="D10" s="37">
        <v>0</v>
      </c>
      <c r="E10" s="16">
        <v>0</v>
      </c>
      <c r="F10" s="16">
        <v>0</v>
      </c>
      <c r="G10" s="16">
        <v>0</v>
      </c>
      <c r="H10" s="16"/>
      <c r="I10" s="16"/>
      <c r="J10" s="16"/>
      <c r="K10" s="16"/>
      <c r="L10" s="16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Y10" s="28"/>
      <c r="Z10" s="28"/>
    </row>
    <row r="11" spans="1:29" ht="18.75" x14ac:dyDescent="0.25">
      <c r="A11" s="66" t="s">
        <v>12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29" ht="23.1" customHeight="1" x14ac:dyDescent="0.25">
      <c r="A12" s="15">
        <v>1</v>
      </c>
      <c r="B12" s="19">
        <v>3</v>
      </c>
      <c r="C12" s="19"/>
      <c r="D12" s="19"/>
      <c r="E12" s="19"/>
      <c r="F12" s="19"/>
      <c r="G12" s="19"/>
      <c r="H12" s="19"/>
      <c r="I12" s="19">
        <v>0</v>
      </c>
      <c r="J12" s="19"/>
      <c r="K12" s="19"/>
      <c r="L12" s="19"/>
      <c r="V12" s="6"/>
      <c r="W12" s="11"/>
      <c r="X12" s="12"/>
    </row>
    <row r="13" spans="1:29" ht="23.1" customHeight="1" x14ac:dyDescent="0.25">
      <c r="A13" s="15">
        <v>2</v>
      </c>
      <c r="B13" s="19">
        <v>4</v>
      </c>
      <c r="C13" s="19"/>
      <c r="D13" s="19"/>
      <c r="E13" s="19"/>
      <c r="F13" s="19"/>
      <c r="G13" s="19"/>
      <c r="H13" s="19"/>
      <c r="I13" s="19">
        <v>0</v>
      </c>
      <c r="J13" s="19"/>
      <c r="K13" s="19"/>
      <c r="L13" s="19"/>
      <c r="V13" s="6"/>
      <c r="W13" s="11"/>
      <c r="X13" s="12"/>
    </row>
    <row r="14" spans="1:29" ht="23.1" customHeight="1" x14ac:dyDescent="0.25">
      <c r="A14" s="15">
        <v>3</v>
      </c>
      <c r="B14" s="19">
        <v>5</v>
      </c>
      <c r="C14" s="19"/>
      <c r="D14" s="19"/>
      <c r="E14" s="19"/>
      <c r="F14" s="19"/>
      <c r="G14" s="19"/>
      <c r="H14" s="19"/>
      <c r="I14" s="19">
        <v>0</v>
      </c>
      <c r="J14" s="19"/>
      <c r="K14" s="19"/>
      <c r="L14" s="19"/>
      <c r="V14" s="6"/>
      <c r="W14" s="11"/>
      <c r="X14" s="12"/>
    </row>
    <row r="15" spans="1:29" ht="23.1" customHeight="1" x14ac:dyDescent="0.25">
      <c r="A15" s="15">
        <v>4</v>
      </c>
      <c r="B15" s="19">
        <v>4</v>
      </c>
      <c r="C15" s="19"/>
      <c r="D15" s="19"/>
      <c r="E15" s="19"/>
      <c r="F15" s="19"/>
      <c r="G15" s="19"/>
      <c r="H15" s="19"/>
      <c r="I15" s="19">
        <v>0</v>
      </c>
      <c r="J15" s="19"/>
      <c r="K15" s="19"/>
      <c r="L15" s="19"/>
      <c r="V15" s="6"/>
      <c r="W15" s="11"/>
      <c r="X15" s="12"/>
    </row>
    <row r="16" spans="1:29" ht="23.1" customHeight="1" x14ac:dyDescent="0.25">
      <c r="A16" s="15">
        <v>5</v>
      </c>
      <c r="B16" s="19">
        <v>4</v>
      </c>
      <c r="C16" s="19"/>
      <c r="D16" s="19"/>
      <c r="E16" s="19"/>
      <c r="F16" s="19"/>
      <c r="G16" s="19"/>
      <c r="H16" s="19"/>
      <c r="I16" s="19">
        <v>0</v>
      </c>
      <c r="J16" s="19"/>
      <c r="K16" s="19"/>
      <c r="L16" s="19"/>
      <c r="V16" s="6"/>
      <c r="W16" s="11"/>
      <c r="X16" s="12"/>
    </row>
    <row r="17" spans="1:24" ht="23.1" customHeight="1" x14ac:dyDescent="0.25">
      <c r="A17" s="15">
        <v>6</v>
      </c>
      <c r="B17" s="19">
        <v>5</v>
      </c>
      <c r="C17" s="19"/>
      <c r="D17" s="19"/>
      <c r="E17" s="19"/>
      <c r="F17" s="19"/>
      <c r="G17" s="19"/>
      <c r="H17" s="19"/>
      <c r="I17" s="19">
        <v>0</v>
      </c>
      <c r="J17" s="19"/>
      <c r="K17" s="19"/>
      <c r="L17" s="19"/>
      <c r="V17" s="6"/>
      <c r="W17" s="11"/>
      <c r="X17" s="12"/>
    </row>
    <row r="18" spans="1:24" ht="23.1" customHeight="1" x14ac:dyDescent="0.25">
      <c r="A18" s="15">
        <v>7</v>
      </c>
      <c r="B18" s="19">
        <v>5</v>
      </c>
      <c r="C18" s="19"/>
      <c r="D18" s="19"/>
      <c r="E18" s="19"/>
      <c r="F18" s="19"/>
      <c r="G18" s="19"/>
      <c r="H18" s="19"/>
      <c r="I18" s="19">
        <v>0</v>
      </c>
      <c r="J18" s="19"/>
      <c r="K18" s="19"/>
      <c r="L18" s="19"/>
      <c r="V18" s="6"/>
      <c r="W18" s="11"/>
      <c r="X18" s="12"/>
    </row>
    <row r="19" spans="1:24" ht="23.1" customHeight="1" x14ac:dyDescent="0.25">
      <c r="A19" s="15">
        <v>8</v>
      </c>
      <c r="B19" s="19">
        <v>3</v>
      </c>
      <c r="C19" s="19"/>
      <c r="D19" s="19"/>
      <c r="E19" s="19"/>
      <c r="F19" s="19"/>
      <c r="G19" s="19"/>
      <c r="H19" s="19"/>
      <c r="I19" s="19">
        <v>0</v>
      </c>
      <c r="J19" s="19"/>
      <c r="K19" s="19"/>
      <c r="L19" s="19"/>
      <c r="V19" s="6"/>
      <c r="W19" s="11"/>
      <c r="X19" s="12"/>
    </row>
    <row r="20" spans="1:24" ht="23.1" customHeight="1" x14ac:dyDescent="0.25">
      <c r="A20" s="15">
        <v>1</v>
      </c>
      <c r="B20" s="19">
        <v>4</v>
      </c>
      <c r="C20" s="19"/>
      <c r="D20" s="19"/>
      <c r="E20" s="19"/>
      <c r="F20" s="19"/>
      <c r="G20" s="19"/>
      <c r="H20" s="19"/>
      <c r="I20" s="19">
        <v>0</v>
      </c>
      <c r="J20" s="19"/>
      <c r="K20" s="19"/>
      <c r="L20" s="19"/>
      <c r="V20" s="6"/>
      <c r="W20" s="11"/>
      <c r="X20" s="12"/>
    </row>
    <row r="21" spans="1:24" ht="23.1" customHeight="1" x14ac:dyDescent="0.25">
      <c r="A21" s="15">
        <v>2</v>
      </c>
      <c r="B21" s="19">
        <v>5</v>
      </c>
      <c r="C21" s="19"/>
      <c r="D21" s="19"/>
      <c r="E21" s="19"/>
      <c r="F21" s="19"/>
      <c r="G21" s="19"/>
      <c r="H21" s="19"/>
      <c r="I21" s="19">
        <v>0</v>
      </c>
      <c r="J21" s="19"/>
      <c r="K21" s="19"/>
      <c r="L21" s="19"/>
      <c r="V21" s="6"/>
      <c r="W21" s="11"/>
      <c r="X21" s="12"/>
    </row>
    <row r="22" spans="1:24" ht="23.1" customHeight="1" x14ac:dyDescent="0.25">
      <c r="A22" s="15">
        <v>3</v>
      </c>
      <c r="B22" s="19">
        <v>5</v>
      </c>
      <c r="C22" s="19"/>
      <c r="D22" s="19"/>
      <c r="E22" s="19"/>
      <c r="F22" s="19"/>
      <c r="G22" s="19"/>
      <c r="H22" s="19"/>
      <c r="I22" s="19">
        <v>0</v>
      </c>
      <c r="J22" s="19"/>
      <c r="K22" s="19"/>
      <c r="L22" s="19"/>
      <c r="V22" s="6"/>
      <c r="W22" s="11"/>
      <c r="X22" s="12"/>
    </row>
    <row r="23" spans="1:24" ht="23.1" customHeight="1" x14ac:dyDescent="0.25">
      <c r="A23" s="15">
        <v>4</v>
      </c>
      <c r="B23" s="19">
        <v>4</v>
      </c>
      <c r="C23" s="19"/>
      <c r="D23" s="19"/>
      <c r="E23" s="19"/>
      <c r="F23" s="19"/>
      <c r="G23" s="19"/>
      <c r="H23" s="19"/>
      <c r="I23" s="19">
        <v>0</v>
      </c>
      <c r="J23" s="19"/>
      <c r="K23" s="19"/>
      <c r="L23" s="19"/>
      <c r="V23" s="6"/>
      <c r="W23" s="11"/>
      <c r="X23" s="12"/>
    </row>
    <row r="24" spans="1:24" ht="23.1" customHeight="1" x14ac:dyDescent="0.25">
      <c r="A24" s="15">
        <v>5</v>
      </c>
      <c r="B24" s="19">
        <v>4</v>
      </c>
      <c r="C24" s="19"/>
      <c r="D24" s="19"/>
      <c r="E24" s="19"/>
      <c r="F24" s="19"/>
      <c r="G24" s="19"/>
      <c r="H24" s="19"/>
      <c r="I24" s="19">
        <v>0</v>
      </c>
      <c r="J24" s="19"/>
      <c r="K24" s="19"/>
      <c r="L24" s="19"/>
      <c r="V24" s="6"/>
      <c r="W24" s="11"/>
      <c r="X24" s="12"/>
    </row>
    <row r="25" spans="1:24" ht="23.1" customHeight="1" x14ac:dyDescent="0.25">
      <c r="A25" s="15">
        <v>6</v>
      </c>
      <c r="B25" s="19">
        <v>3</v>
      </c>
      <c r="C25" s="19"/>
      <c r="D25" s="19"/>
      <c r="E25" s="19"/>
      <c r="F25" s="19"/>
      <c r="G25" s="19"/>
      <c r="H25" s="19"/>
      <c r="I25" s="19">
        <v>0</v>
      </c>
      <c r="J25" s="19"/>
      <c r="K25" s="19"/>
      <c r="L25" s="19"/>
      <c r="V25" s="6"/>
      <c r="W25" s="11"/>
      <c r="X25" s="12"/>
    </row>
    <row r="26" spans="1:24" ht="23.1" customHeight="1" x14ac:dyDescent="0.25">
      <c r="A26" s="15">
        <v>7</v>
      </c>
      <c r="B26" s="19">
        <v>3</v>
      </c>
      <c r="C26" s="19"/>
      <c r="D26" s="19"/>
      <c r="E26" s="19"/>
      <c r="F26" s="19"/>
      <c r="G26" s="19"/>
      <c r="H26" s="19"/>
      <c r="I26" s="19">
        <v>0</v>
      </c>
      <c r="J26" s="19"/>
      <c r="K26" s="19"/>
      <c r="L26" s="19"/>
      <c r="V26" s="6"/>
      <c r="W26" s="11"/>
      <c r="X26" s="12"/>
    </row>
    <row r="27" spans="1:24" ht="23.1" customHeight="1" x14ac:dyDescent="0.25">
      <c r="A27" s="15">
        <v>8</v>
      </c>
      <c r="B27" s="19">
        <v>2</v>
      </c>
      <c r="C27" s="19"/>
      <c r="D27" s="19"/>
      <c r="E27" s="19"/>
      <c r="F27" s="19"/>
      <c r="G27" s="19"/>
      <c r="H27" s="19"/>
      <c r="I27" s="19">
        <v>0</v>
      </c>
      <c r="J27" s="19"/>
      <c r="K27" s="19"/>
      <c r="L27" s="19"/>
      <c r="V27" s="6"/>
      <c r="W27" s="11"/>
      <c r="X27" s="12"/>
    </row>
    <row r="28" spans="1:24" ht="23.1" customHeight="1" x14ac:dyDescent="0.25">
      <c r="A28" s="15">
        <v>1</v>
      </c>
      <c r="B28" s="19">
        <v>5</v>
      </c>
      <c r="C28" s="19"/>
      <c r="D28" s="19"/>
      <c r="E28" s="19"/>
      <c r="F28" s="19"/>
      <c r="G28" s="19"/>
      <c r="H28" s="19"/>
      <c r="I28" s="19">
        <v>0</v>
      </c>
      <c r="J28" s="19"/>
      <c r="K28" s="19"/>
      <c r="L28" s="19"/>
      <c r="V28" s="6"/>
      <c r="W28" s="11"/>
      <c r="X28" s="13"/>
    </row>
    <row r="29" spans="1:24" ht="23.1" customHeight="1" x14ac:dyDescent="0.25">
      <c r="A29" s="15">
        <v>2</v>
      </c>
      <c r="B29" s="19">
        <v>6</v>
      </c>
      <c r="C29" s="19"/>
      <c r="D29" s="19"/>
      <c r="E29" s="19"/>
      <c r="F29" s="19"/>
      <c r="G29" s="19"/>
      <c r="H29" s="19"/>
      <c r="I29" s="19">
        <v>0</v>
      </c>
      <c r="J29" s="19"/>
      <c r="K29" s="19"/>
      <c r="L29" s="19"/>
      <c r="V29" s="6"/>
      <c r="W29" s="11"/>
      <c r="X29" s="13"/>
    </row>
    <row r="30" spans="1:24" ht="23.1" customHeight="1" x14ac:dyDescent="0.25">
      <c r="A30" s="15">
        <v>3</v>
      </c>
      <c r="B30" s="19">
        <v>6</v>
      </c>
      <c r="C30" s="19"/>
      <c r="D30" s="19"/>
      <c r="E30" s="19"/>
      <c r="F30" s="19"/>
      <c r="G30" s="19"/>
      <c r="H30" s="19"/>
      <c r="I30" s="19">
        <v>0</v>
      </c>
      <c r="J30" s="19"/>
      <c r="K30" s="19"/>
      <c r="L30" s="19"/>
      <c r="V30" s="6"/>
      <c r="W30" s="11"/>
      <c r="X30" s="13"/>
    </row>
    <row r="31" spans="1:24" ht="23.1" customHeight="1" x14ac:dyDescent="0.25">
      <c r="A31" s="15">
        <v>4</v>
      </c>
      <c r="B31" s="19">
        <v>5</v>
      </c>
      <c r="C31" s="19"/>
      <c r="D31" s="19"/>
      <c r="E31" s="19"/>
      <c r="F31" s="19"/>
      <c r="G31" s="19"/>
      <c r="H31" s="19"/>
      <c r="I31" s="19">
        <v>0</v>
      </c>
      <c r="J31" s="19"/>
      <c r="K31" s="19"/>
      <c r="L31" s="19"/>
      <c r="V31" s="6"/>
      <c r="W31" s="11"/>
      <c r="X31" s="13"/>
    </row>
    <row r="32" spans="1:24" ht="23.1" customHeight="1" x14ac:dyDescent="0.25">
      <c r="A32" s="15">
        <v>5</v>
      </c>
      <c r="B32" s="19">
        <v>3</v>
      </c>
      <c r="C32" s="19"/>
      <c r="D32" s="19"/>
      <c r="E32" s="19"/>
      <c r="F32" s="19"/>
      <c r="G32" s="19"/>
      <c r="H32" s="19"/>
      <c r="I32" s="19">
        <v>0</v>
      </c>
      <c r="J32" s="19"/>
      <c r="K32" s="19"/>
      <c r="L32" s="19"/>
      <c r="V32" s="6"/>
      <c r="W32" s="11"/>
      <c r="X32" s="13"/>
    </row>
    <row r="33" spans="1:25" ht="23.1" customHeight="1" x14ac:dyDescent="0.25">
      <c r="A33" s="15">
        <v>6</v>
      </c>
      <c r="B33" s="19">
        <v>3</v>
      </c>
      <c r="C33" s="19"/>
      <c r="D33" s="19"/>
      <c r="E33" s="19"/>
      <c r="F33" s="19"/>
      <c r="G33" s="19"/>
      <c r="H33" s="19"/>
      <c r="I33" s="19">
        <v>0</v>
      </c>
      <c r="J33" s="19"/>
      <c r="K33" s="19"/>
      <c r="L33" s="19"/>
      <c r="V33" s="6"/>
      <c r="W33" s="11"/>
      <c r="X33" s="13"/>
    </row>
    <row r="34" spans="1:25" ht="23.1" customHeight="1" x14ac:dyDescent="0.25">
      <c r="A34" s="15">
        <v>7</v>
      </c>
      <c r="B34" s="19">
        <v>3</v>
      </c>
      <c r="C34" s="19"/>
      <c r="D34" s="19"/>
      <c r="E34" s="19"/>
      <c r="F34" s="19"/>
      <c r="G34" s="19"/>
      <c r="H34" s="19"/>
      <c r="I34" s="19">
        <v>0</v>
      </c>
      <c r="J34" s="19"/>
      <c r="K34" s="19"/>
      <c r="L34" s="19"/>
      <c r="V34" s="6"/>
      <c r="W34" s="11"/>
      <c r="X34" s="13"/>
    </row>
    <row r="35" spans="1:25" ht="23.1" customHeight="1" x14ac:dyDescent="0.25">
      <c r="A35" s="15">
        <v>8</v>
      </c>
      <c r="B35" s="19">
        <v>2</v>
      </c>
      <c r="C35" s="19"/>
      <c r="D35" s="19"/>
      <c r="E35" s="19"/>
      <c r="F35" s="19"/>
      <c r="G35" s="19"/>
      <c r="H35" s="19"/>
      <c r="I35" s="19">
        <v>0</v>
      </c>
      <c r="J35" s="19"/>
      <c r="K35" s="19"/>
      <c r="L35" s="19"/>
      <c r="V35" s="6"/>
      <c r="W35" s="11"/>
      <c r="X35" s="13"/>
    </row>
    <row r="36" spans="1:25" ht="18.75" x14ac:dyDescent="0.25">
      <c r="A36" s="15" t="s">
        <v>41</v>
      </c>
      <c r="B36" s="19">
        <f>POWER(((SUM(B53:B76))/24),2)</f>
        <v>3.9177997187706524</v>
      </c>
      <c r="C36" s="19">
        <f>POWER(((SUM(C53:C76))/24),2)</f>
        <v>0</v>
      </c>
      <c r="D36" s="19">
        <f t="shared" ref="D36:K36" si="3">POWER(((SUM(D53:D76))/24),2)</f>
        <v>0</v>
      </c>
      <c r="E36" s="19">
        <f t="shared" si="3"/>
        <v>0</v>
      </c>
      <c r="F36" s="19">
        <f t="shared" si="3"/>
        <v>0</v>
      </c>
      <c r="G36" s="19">
        <f t="shared" si="3"/>
        <v>0</v>
      </c>
      <c r="H36" s="19">
        <f t="shared" si="3"/>
        <v>0</v>
      </c>
      <c r="I36" s="19">
        <f t="shared" si="3"/>
        <v>0</v>
      </c>
      <c r="J36" s="19">
        <f t="shared" si="3"/>
        <v>0</v>
      </c>
      <c r="K36" s="19">
        <f t="shared" si="3"/>
        <v>0</v>
      </c>
      <c r="L36" s="19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1"/>
      <c r="X36" s="13"/>
    </row>
    <row r="37" spans="1:25" ht="18.75" x14ac:dyDescent="0.25">
      <c r="A37" s="15" t="s">
        <v>42</v>
      </c>
      <c r="B37" s="19">
        <f>B10+B36</f>
        <v>238.91779971877065</v>
      </c>
      <c r="C37" s="19">
        <f t="shared" ref="C37:J37" si="4">C10+C36</f>
        <v>0</v>
      </c>
      <c r="D37" s="19">
        <f t="shared" si="4"/>
        <v>0</v>
      </c>
      <c r="E37" s="19">
        <f t="shared" si="4"/>
        <v>0</v>
      </c>
      <c r="F37" s="19">
        <f t="shared" si="4"/>
        <v>0</v>
      </c>
      <c r="G37" s="19">
        <f t="shared" si="4"/>
        <v>0</v>
      </c>
      <c r="H37" s="19">
        <f t="shared" si="4"/>
        <v>0</v>
      </c>
      <c r="I37" s="19">
        <f t="shared" si="4"/>
        <v>0</v>
      </c>
      <c r="J37" s="19">
        <f t="shared" si="4"/>
        <v>0</v>
      </c>
      <c r="K37" s="19"/>
      <c r="L37" s="19"/>
      <c r="M37" s="6"/>
      <c r="N37" s="6"/>
      <c r="O37" s="6"/>
      <c r="P37" s="6"/>
      <c r="Q37" s="6"/>
      <c r="R37" s="6"/>
      <c r="S37" s="6"/>
      <c r="T37" s="6"/>
      <c r="U37" s="6"/>
      <c r="W37" s="11"/>
      <c r="X37" s="13"/>
    </row>
    <row r="38" spans="1:25" ht="18.75" x14ac:dyDescent="0.25">
      <c r="A38" s="15" t="s">
        <v>7</v>
      </c>
      <c r="B38" s="19">
        <f t="shared" ref="B38:L38" si="5">SQRT(2*B36/B9)</f>
        <v>2.5811618017086668</v>
      </c>
      <c r="C38" s="19">
        <f t="shared" si="5"/>
        <v>0</v>
      </c>
      <c r="D38" s="19">
        <f t="shared" si="5"/>
        <v>0</v>
      </c>
      <c r="E38" s="19">
        <f t="shared" si="5"/>
        <v>0</v>
      </c>
      <c r="F38" s="19">
        <f t="shared" si="5"/>
        <v>0</v>
      </c>
      <c r="G38" s="19">
        <f t="shared" si="5"/>
        <v>0</v>
      </c>
      <c r="H38" s="19">
        <f t="shared" si="5"/>
        <v>0</v>
      </c>
      <c r="I38" s="19">
        <f t="shared" si="5"/>
        <v>0</v>
      </c>
      <c r="J38" s="19">
        <f t="shared" si="5"/>
        <v>0</v>
      </c>
      <c r="K38" s="19">
        <f t="shared" si="5"/>
        <v>0</v>
      </c>
      <c r="L38" s="19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1"/>
      <c r="X38" s="13"/>
    </row>
    <row r="39" spans="1:25" ht="20.25" x14ac:dyDescent="0.25">
      <c r="A39" s="15" t="s">
        <v>36</v>
      </c>
      <c r="B39" s="20">
        <f>B38*(B51^2)*3.1416*3600/4</f>
        <v>114.03250194723677</v>
      </c>
      <c r="C39" s="21">
        <f>C38*(C51^2)*3.1416*3600/4</f>
        <v>0</v>
      </c>
      <c r="D39" s="21">
        <f t="shared" ref="D39:L39" si="6">D38*(D51^2)*3.1416*3600/4</f>
        <v>0</v>
      </c>
      <c r="E39" s="21">
        <f t="shared" si="6"/>
        <v>0</v>
      </c>
      <c r="F39" s="21">
        <f>F38*(F51^2)*3.1416*3600/4</f>
        <v>0</v>
      </c>
      <c r="G39" s="21">
        <f t="shared" si="6"/>
        <v>0</v>
      </c>
      <c r="H39" s="21">
        <f t="shared" si="6"/>
        <v>0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0</v>
      </c>
      <c r="W39" s="11"/>
      <c r="X39" s="13"/>
    </row>
    <row r="40" spans="1:25" ht="18.75" x14ac:dyDescent="0.25">
      <c r="A40" s="15" t="s">
        <v>16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10">
        <v>34</v>
      </c>
      <c r="N40" s="10">
        <v>34</v>
      </c>
      <c r="O40" s="10">
        <v>34</v>
      </c>
      <c r="P40" s="10">
        <v>34</v>
      </c>
      <c r="Q40" s="10">
        <v>34</v>
      </c>
      <c r="R40" s="10">
        <v>34</v>
      </c>
      <c r="S40" s="10">
        <v>34</v>
      </c>
      <c r="T40" s="10">
        <v>34</v>
      </c>
      <c r="U40" s="10">
        <v>34</v>
      </c>
      <c r="Y40" s="11"/>
    </row>
    <row r="41" spans="1:25" ht="18.75" x14ac:dyDescent="0.25">
      <c r="A41" s="15" t="s">
        <v>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10">
        <v>990</v>
      </c>
      <c r="N41" s="10">
        <v>990</v>
      </c>
      <c r="O41" s="10">
        <v>990</v>
      </c>
      <c r="P41" s="10">
        <v>990</v>
      </c>
      <c r="Q41" s="10">
        <v>990</v>
      </c>
      <c r="R41" s="10">
        <v>990</v>
      </c>
      <c r="S41" s="10">
        <v>990</v>
      </c>
      <c r="T41" s="10">
        <v>990</v>
      </c>
      <c r="U41" s="10">
        <v>990</v>
      </c>
      <c r="Y41" s="11"/>
    </row>
    <row r="42" spans="1:25" ht="18.75" x14ac:dyDescent="0.25">
      <c r="A42" s="67" t="s">
        <v>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Y42" s="11"/>
    </row>
    <row r="43" spans="1:25" ht="18.75" x14ac:dyDescent="0.25">
      <c r="A43" s="67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Y43" s="11"/>
    </row>
    <row r="44" spans="1:25" ht="18.75" x14ac:dyDescent="0.25">
      <c r="A44" s="67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Y44" s="11"/>
    </row>
    <row r="45" spans="1:25" ht="18.75" x14ac:dyDescent="0.25">
      <c r="A45" s="15" t="s">
        <v>10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Y45" s="11"/>
    </row>
    <row r="46" spans="1:25" ht="37.5" x14ac:dyDescent="0.25">
      <c r="A46" s="15" t="s">
        <v>18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Y46" s="11"/>
    </row>
    <row r="47" spans="1:25" ht="18.75" x14ac:dyDescent="0.25">
      <c r="A47" s="15" t="s">
        <v>19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Y47" s="11"/>
    </row>
    <row r="48" spans="1:25" ht="42.75" customHeight="1" x14ac:dyDescent="0.25">
      <c r="A48" s="15" t="s">
        <v>34</v>
      </c>
      <c r="B48" s="22"/>
      <c r="C48" s="22"/>
      <c r="D48" s="22"/>
      <c r="E48" s="22"/>
      <c r="F48" s="22"/>
      <c r="G48" s="22"/>
      <c r="H48" s="22"/>
      <c r="I48" s="20"/>
      <c r="J48" s="20"/>
      <c r="K48" s="19"/>
      <c r="L48" s="19"/>
    </row>
    <row r="49" spans="1:21" ht="18.75" x14ac:dyDescent="0.25">
      <c r="A49" s="15" t="s">
        <v>17</v>
      </c>
      <c r="B49" s="21"/>
      <c r="C49" s="21"/>
      <c r="D49" s="21"/>
      <c r="E49" s="21"/>
      <c r="F49" s="21"/>
      <c r="G49" s="21"/>
      <c r="H49" s="21"/>
      <c r="I49" s="21"/>
      <c r="J49" s="21"/>
      <c r="K49" s="19"/>
      <c r="L49" s="21"/>
    </row>
    <row r="50" spans="1:21" ht="18.75" x14ac:dyDescent="0.25">
      <c r="A50" s="15" t="s">
        <v>23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21" ht="18.75" x14ac:dyDescent="0.25">
      <c r="A51" s="15" t="s">
        <v>22</v>
      </c>
      <c r="B51" s="19">
        <v>0.125</v>
      </c>
      <c r="C51" s="19">
        <v>0.125</v>
      </c>
      <c r="D51" s="19">
        <v>0.125</v>
      </c>
      <c r="E51" s="19">
        <v>0.125</v>
      </c>
      <c r="F51" s="19">
        <v>0.125</v>
      </c>
      <c r="G51" s="19">
        <v>0.125</v>
      </c>
      <c r="H51" s="19">
        <v>0.125</v>
      </c>
      <c r="I51" s="19">
        <v>0.125</v>
      </c>
      <c r="J51" s="19">
        <v>0.125</v>
      </c>
      <c r="K51" s="19">
        <v>0.125</v>
      </c>
      <c r="L51" s="19">
        <v>0.125</v>
      </c>
      <c r="M51" s="9">
        <v>0.22500000000000001</v>
      </c>
      <c r="N51" s="9">
        <v>0.22500000000000001</v>
      </c>
      <c r="O51" s="9">
        <v>0.22500000000000001</v>
      </c>
      <c r="P51" s="9">
        <v>0.22500000000000001</v>
      </c>
      <c r="Q51" s="9">
        <v>0.22500000000000001</v>
      </c>
      <c r="R51" s="9">
        <v>0.22500000000000001</v>
      </c>
      <c r="S51" s="9">
        <v>0.22500000000000001</v>
      </c>
      <c r="T51" s="9">
        <v>0.22500000000000001</v>
      </c>
      <c r="U51" s="9">
        <v>0.22500000000000001</v>
      </c>
    </row>
    <row r="53" spans="1:21" hidden="1" x14ac:dyDescent="0.25">
      <c r="A53" s="3">
        <v>1</v>
      </c>
      <c r="B53" s="4">
        <f>SQRT(B12)</f>
        <v>1.7320508075688772</v>
      </c>
      <c r="C53" s="4">
        <f>SQRT(C12)</f>
        <v>0</v>
      </c>
      <c r="D53" s="4">
        <f t="shared" ref="D53:L68" si="7">SQRT(D12)</f>
        <v>0</v>
      </c>
      <c r="E53" s="4">
        <f t="shared" si="7"/>
        <v>0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2</v>
      </c>
      <c r="C54" s="4">
        <f t="shared" si="8"/>
        <v>0</v>
      </c>
      <c r="D54" s="4">
        <f t="shared" si="8"/>
        <v>0</v>
      </c>
      <c r="E54" s="4">
        <f t="shared" si="8"/>
        <v>0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2.2360679774997898</v>
      </c>
      <c r="C55" s="4">
        <f t="shared" si="8"/>
        <v>0</v>
      </c>
      <c r="D55" s="4">
        <f t="shared" si="8"/>
        <v>0</v>
      </c>
      <c r="E55" s="4">
        <f t="shared" si="8"/>
        <v>0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2</v>
      </c>
      <c r="C56" s="4">
        <f t="shared" si="8"/>
        <v>0</v>
      </c>
      <c r="D56" s="4">
        <f t="shared" si="8"/>
        <v>0</v>
      </c>
      <c r="E56" s="4">
        <f t="shared" si="8"/>
        <v>0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2</v>
      </c>
      <c r="C57" s="4">
        <f t="shared" si="8"/>
        <v>0</v>
      </c>
      <c r="D57" s="4">
        <f t="shared" si="8"/>
        <v>0</v>
      </c>
      <c r="E57" s="4">
        <f t="shared" si="8"/>
        <v>0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2.2360679774997898</v>
      </c>
      <c r="C58" s="4">
        <f t="shared" si="8"/>
        <v>0</v>
      </c>
      <c r="D58" s="4">
        <f t="shared" si="8"/>
        <v>0</v>
      </c>
      <c r="E58" s="4">
        <f t="shared" si="8"/>
        <v>0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2.2360679774997898</v>
      </c>
      <c r="C59" s="4">
        <f t="shared" si="8"/>
        <v>0</v>
      </c>
      <c r="D59" s="4">
        <f t="shared" si="8"/>
        <v>0</v>
      </c>
      <c r="E59" s="4">
        <f t="shared" si="8"/>
        <v>0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1.7320508075688772</v>
      </c>
      <c r="C60" s="4">
        <f t="shared" si="8"/>
        <v>0</v>
      </c>
      <c r="D60" s="4">
        <f t="shared" si="8"/>
        <v>0</v>
      </c>
      <c r="E60" s="4">
        <f t="shared" si="8"/>
        <v>0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2</v>
      </c>
      <c r="C61" s="4">
        <f t="shared" si="8"/>
        <v>0</v>
      </c>
      <c r="D61" s="4">
        <f t="shared" si="8"/>
        <v>0</v>
      </c>
      <c r="E61" s="4">
        <f t="shared" si="8"/>
        <v>0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2.2360679774997898</v>
      </c>
      <c r="C62" s="4">
        <f t="shared" si="8"/>
        <v>0</v>
      </c>
      <c r="D62" s="4">
        <f t="shared" si="8"/>
        <v>0</v>
      </c>
      <c r="E62" s="4">
        <f t="shared" si="8"/>
        <v>0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2.2360679774997898</v>
      </c>
      <c r="C63" s="4">
        <f t="shared" si="8"/>
        <v>0</v>
      </c>
      <c r="D63" s="4">
        <f t="shared" si="8"/>
        <v>0</v>
      </c>
      <c r="E63" s="4">
        <f t="shared" si="8"/>
        <v>0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2</v>
      </c>
      <c r="C64" s="4">
        <f t="shared" si="8"/>
        <v>0</v>
      </c>
      <c r="D64" s="4">
        <f t="shared" si="8"/>
        <v>0</v>
      </c>
      <c r="E64" s="4">
        <f t="shared" si="8"/>
        <v>0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12" hidden="1" x14ac:dyDescent="0.25">
      <c r="A65" s="3">
        <v>5</v>
      </c>
      <c r="B65" s="4">
        <f t="shared" si="8"/>
        <v>2</v>
      </c>
      <c r="C65" s="4">
        <f t="shared" si="8"/>
        <v>0</v>
      </c>
      <c r="D65" s="4">
        <f t="shared" si="8"/>
        <v>0</v>
      </c>
      <c r="E65" s="4">
        <f t="shared" si="8"/>
        <v>0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12" hidden="1" x14ac:dyDescent="0.25">
      <c r="A66" s="3">
        <v>6</v>
      </c>
      <c r="B66" s="4">
        <f t="shared" si="8"/>
        <v>1.7320508075688772</v>
      </c>
      <c r="C66" s="4">
        <f t="shared" si="8"/>
        <v>0</v>
      </c>
      <c r="D66" s="4">
        <f t="shared" si="8"/>
        <v>0</v>
      </c>
      <c r="E66" s="4">
        <f t="shared" si="8"/>
        <v>0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12" hidden="1" x14ac:dyDescent="0.25">
      <c r="A67" s="3">
        <v>7</v>
      </c>
      <c r="B67" s="4">
        <f t="shared" si="8"/>
        <v>1.7320508075688772</v>
      </c>
      <c r="C67" s="4">
        <f t="shared" si="8"/>
        <v>0</v>
      </c>
      <c r="D67" s="4">
        <f t="shared" si="8"/>
        <v>0</v>
      </c>
      <c r="E67" s="4">
        <f t="shared" si="8"/>
        <v>0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12" hidden="1" x14ac:dyDescent="0.25">
      <c r="A68" s="3">
        <v>8</v>
      </c>
      <c r="B68" s="4">
        <f t="shared" si="8"/>
        <v>1.4142135623730951</v>
      </c>
      <c r="C68" s="4">
        <f t="shared" si="8"/>
        <v>0</v>
      </c>
      <c r="D68" s="4">
        <f t="shared" si="8"/>
        <v>0</v>
      </c>
      <c r="E68" s="4">
        <f t="shared" si="8"/>
        <v>0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12" hidden="1" x14ac:dyDescent="0.25">
      <c r="A69" s="3">
        <v>1</v>
      </c>
      <c r="B69" s="4">
        <f t="shared" si="8"/>
        <v>2.2360679774997898</v>
      </c>
      <c r="C69" s="4">
        <f t="shared" si="8"/>
        <v>0</v>
      </c>
      <c r="D69" s="4">
        <f t="shared" si="8"/>
        <v>0</v>
      </c>
      <c r="E69" s="4">
        <f t="shared" si="8"/>
        <v>0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12" hidden="1" x14ac:dyDescent="0.25">
      <c r="A70" s="3">
        <v>2</v>
      </c>
      <c r="B70" s="4">
        <f t="shared" ref="B70:L76" si="9">SQRT(B29)</f>
        <v>2.4494897427831779</v>
      </c>
      <c r="C70" s="4">
        <f t="shared" si="9"/>
        <v>0</v>
      </c>
      <c r="D70" s="4">
        <f t="shared" si="9"/>
        <v>0</v>
      </c>
      <c r="E70" s="4">
        <f t="shared" si="9"/>
        <v>0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12" hidden="1" x14ac:dyDescent="0.25">
      <c r="A71" s="3">
        <v>3</v>
      </c>
      <c r="B71" s="4">
        <f t="shared" si="9"/>
        <v>2.4494897427831779</v>
      </c>
      <c r="C71" s="4">
        <f t="shared" si="9"/>
        <v>0</v>
      </c>
      <c r="D71" s="4">
        <f t="shared" si="9"/>
        <v>0</v>
      </c>
      <c r="E71" s="4">
        <f t="shared" si="9"/>
        <v>0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12" hidden="1" x14ac:dyDescent="0.25">
      <c r="A72" s="3">
        <v>4</v>
      </c>
      <c r="B72" s="4">
        <f t="shared" si="9"/>
        <v>2.2360679774997898</v>
      </c>
      <c r="C72" s="4">
        <f t="shared" si="9"/>
        <v>0</v>
      </c>
      <c r="D72" s="4">
        <f t="shared" si="9"/>
        <v>0</v>
      </c>
      <c r="E72" s="4">
        <f t="shared" si="9"/>
        <v>0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12" hidden="1" x14ac:dyDescent="0.25">
      <c r="A73" s="3">
        <v>5</v>
      </c>
      <c r="B73" s="4">
        <f t="shared" si="9"/>
        <v>1.7320508075688772</v>
      </c>
      <c r="C73" s="4">
        <f t="shared" si="9"/>
        <v>0</v>
      </c>
      <c r="D73" s="4">
        <f t="shared" si="9"/>
        <v>0</v>
      </c>
      <c r="E73" s="4">
        <f t="shared" si="9"/>
        <v>0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12" hidden="1" x14ac:dyDescent="0.25">
      <c r="A74" s="3">
        <v>6</v>
      </c>
      <c r="B74" s="4">
        <f t="shared" si="9"/>
        <v>1.7320508075688772</v>
      </c>
      <c r="C74" s="4">
        <f t="shared" si="9"/>
        <v>0</v>
      </c>
      <c r="D74" s="4">
        <f t="shared" si="9"/>
        <v>0</v>
      </c>
      <c r="E74" s="4">
        <f t="shared" si="9"/>
        <v>0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12" hidden="1" x14ac:dyDescent="0.25">
      <c r="A75" s="3">
        <v>7</v>
      </c>
      <c r="B75" s="4">
        <f t="shared" si="9"/>
        <v>1.7320508075688772</v>
      </c>
      <c r="C75" s="4">
        <f t="shared" si="9"/>
        <v>0</v>
      </c>
      <c r="D75" s="4">
        <f t="shared" si="9"/>
        <v>0</v>
      </c>
      <c r="E75" s="4">
        <f t="shared" si="9"/>
        <v>0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12" hidden="1" x14ac:dyDescent="0.25">
      <c r="A76" s="3">
        <v>8</v>
      </c>
      <c r="B76" s="4">
        <f t="shared" si="9"/>
        <v>1.4142135623730951</v>
      </c>
      <c r="C76" s="4">
        <f t="shared" si="9"/>
        <v>0</v>
      </c>
      <c r="D76" s="4">
        <f t="shared" si="9"/>
        <v>0</v>
      </c>
      <c r="E76" s="4">
        <f t="shared" si="9"/>
        <v>0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</sheetData>
  <mergeCells count="8">
    <mergeCell ref="A11:L11"/>
    <mergeCell ref="A42:A44"/>
    <mergeCell ref="A1:B1"/>
    <mergeCell ref="C1:L1"/>
    <mergeCell ref="Y1:Z1"/>
    <mergeCell ref="A2:E2"/>
    <mergeCell ref="F2:K2"/>
    <mergeCell ref="A3:L3"/>
  </mergeCells>
  <pageMargins left="0.25" right="0.25" top="0.75" bottom="0.75" header="0.3" footer="0.3"/>
  <pageSetup paperSize="9" scale="2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FA4CD-ECDB-4553-8A10-C555735D85B7}">
  <dimension ref="B1:D6"/>
  <sheetViews>
    <sheetView workbookViewId="0">
      <selection activeCell="H22" sqref="H22"/>
    </sheetView>
  </sheetViews>
  <sheetFormatPr defaultRowHeight="15" x14ac:dyDescent="0.25"/>
  <cols>
    <col min="2" max="2" width="10.140625" bestFit="1" customWidth="1"/>
    <col min="3" max="3" width="18.140625" bestFit="1" customWidth="1"/>
    <col min="4" max="4" width="20.7109375" bestFit="1" customWidth="1"/>
  </cols>
  <sheetData>
    <row r="1" spans="2:4" ht="15.75" thickBot="1" x14ac:dyDescent="0.3"/>
    <row r="2" spans="2:4" ht="15.75" thickBot="1" x14ac:dyDescent="0.3">
      <c r="B2" s="63" t="s">
        <v>64</v>
      </c>
      <c r="C2" s="64"/>
      <c r="D2" s="65"/>
    </row>
    <row r="3" spans="2:4" ht="15.75" thickBot="1" x14ac:dyDescent="0.3">
      <c r="B3" s="62"/>
      <c r="C3" s="55" t="s">
        <v>63</v>
      </c>
      <c r="D3" s="54" t="s">
        <v>59</v>
      </c>
    </row>
    <row r="4" spans="2:4" x14ac:dyDescent="0.25">
      <c r="B4" s="59" t="s">
        <v>62</v>
      </c>
      <c r="C4" s="56">
        <v>40</v>
      </c>
      <c r="D4" s="53">
        <v>40</v>
      </c>
    </row>
    <row r="5" spans="2:4" x14ac:dyDescent="0.25">
      <c r="B5" s="60" t="s">
        <v>60</v>
      </c>
      <c r="C5" s="57">
        <v>45</v>
      </c>
      <c r="D5" s="51">
        <v>54</v>
      </c>
    </row>
    <row r="6" spans="2:4" ht="15.75" thickBot="1" x14ac:dyDescent="0.3">
      <c r="B6" s="61" t="s">
        <v>61</v>
      </c>
      <c r="C6" s="58">
        <v>58</v>
      </c>
      <c r="D6" s="52">
        <v>67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ACI 100 PxV - EC</vt:lpstr>
      <vt:lpstr>ACI 100 PxV</vt:lpstr>
      <vt:lpstr>ACI 100 - REDUÇÃO SAIDA</vt:lpstr>
      <vt:lpstr>ACI 100 &amp; RVC SICFLUX</vt:lpstr>
      <vt:lpstr>ACI 100 - RVC NOVO FORNECEDOR</vt:lpstr>
      <vt:lpstr>RUÍDO</vt:lpstr>
      <vt:lpstr>'ACI 100 - REDUÇÃO SAIDA'!Print_Area</vt:lpstr>
      <vt:lpstr>'ACI 100 - RVC NOVO FORNECEDOR'!Print_Area</vt:lpstr>
      <vt:lpstr>'ACI 100 &amp; RVC SICFLUX'!Print_Area</vt:lpstr>
      <vt:lpstr>'ACI 100 PxV'!Print_Area</vt:lpstr>
      <vt:lpstr>'ACI 100 PxV - EC'!Print_Area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Rafael Grave</cp:lastModifiedBy>
  <cp:lastPrinted>2023-04-26T13:02:01Z</cp:lastPrinted>
  <dcterms:created xsi:type="dcterms:W3CDTF">2017-01-09T14:12:17Z</dcterms:created>
  <dcterms:modified xsi:type="dcterms:W3CDTF">2023-04-28T15:59:42Z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