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o\Desktop\Fabiano Arquivos\30 - PCP\"/>
    </mc:Choice>
  </mc:AlternateContent>
  <xr:revisionPtr revIDLastSave="0" documentId="13_ncr:1_{20F9F99D-0E6B-4D4A-A84A-1CD47F2363C9}" xr6:coauthVersionLast="47" xr6:coauthVersionMax="47" xr10:uidLastSave="{00000000-0000-0000-0000-000000000000}"/>
  <bookViews>
    <workbookView xWindow="-108" yWindow="-108" windowWidth="23256" windowHeight="12456" xr2:uid="{6A4B0F20-88D4-4BC9-BC45-EE1C6888711B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C3" i="2"/>
  <c r="K3" i="2" l="1"/>
  <c r="K8" i="2" l="1"/>
  <c r="L8" i="2" s="1"/>
  <c r="B8" i="2"/>
  <c r="B7" i="2"/>
  <c r="C8" i="2"/>
  <c r="C2" i="2"/>
  <c r="C7" i="2" s="1"/>
  <c r="D7" i="2" l="1"/>
  <c r="D8" i="2"/>
</calcChain>
</file>

<file path=xl/sharedStrings.xml><?xml version="1.0" encoding="utf-8"?>
<sst xmlns="http://schemas.openxmlformats.org/spreadsheetml/2006/main" count="60" uniqueCount="48">
  <si>
    <t>MTP Titan</t>
  </si>
  <si>
    <t>Projetada 2024</t>
  </si>
  <si>
    <t>Projetada 2025</t>
  </si>
  <si>
    <t>Operação</t>
  </si>
  <si>
    <t>Capacidade Instalada</t>
  </si>
  <si>
    <t>Dobra</t>
  </si>
  <si>
    <t>Pintura</t>
  </si>
  <si>
    <t>Balanceamento</t>
  </si>
  <si>
    <t>Montagem</t>
  </si>
  <si>
    <t>TITAN</t>
  </si>
  <si>
    <t xml:space="preserve">Corte </t>
  </si>
  <si>
    <t>CONJ. MET</t>
  </si>
  <si>
    <t>Laser</t>
  </si>
  <si>
    <t>CORTE (H/EQUIP)</t>
  </si>
  <si>
    <t>Dias/mês</t>
  </si>
  <si>
    <t>Turnos</t>
  </si>
  <si>
    <t>Máquinas</t>
  </si>
  <si>
    <t>h/turno</t>
  </si>
  <si>
    <t>Capacidade disponível</t>
  </si>
  <si>
    <t>DOBRA (H/EQUIP)</t>
  </si>
  <si>
    <t>Consumo Mensal (Equip)</t>
  </si>
  <si>
    <t>Horas de corte (Mês)</t>
  </si>
  <si>
    <t>Horas de dobra (Mês)</t>
  </si>
  <si>
    <t>Necessidade</t>
  </si>
  <si>
    <t>60% efic</t>
  </si>
  <si>
    <t>80% efic</t>
  </si>
  <si>
    <t>Solda Rotor</t>
  </si>
  <si>
    <t>Solda Componentes</t>
  </si>
  <si>
    <t>Montagem Voluta</t>
  </si>
  <si>
    <t>Média de 6 volutas/ dia</t>
  </si>
  <si>
    <t>Média de 6 rotores/ dia</t>
  </si>
  <si>
    <t xml:space="preserve">8 Rotores por dia </t>
  </si>
  <si>
    <t>8 Volutas / dia</t>
  </si>
  <si>
    <t>Média de 6 Conjuntos de componentes / dia( CIA INCORRETO )</t>
  </si>
  <si>
    <t>8 Conjuntos de Componentes por dia</t>
  </si>
  <si>
    <t xml:space="preserve">Total Horas Disponíveis =   309 HORAS                                                                                            </t>
  </si>
  <si>
    <t>Atual 2023</t>
  </si>
  <si>
    <t>Projetada 2026</t>
  </si>
  <si>
    <t>GAP = 133 hs</t>
  </si>
  <si>
    <r>
      <rPr>
        <b/>
        <sz val="12"/>
        <color theme="1"/>
        <rFont val="Calibri"/>
        <family val="2"/>
        <scheme val="minor"/>
      </rPr>
      <t xml:space="preserve">Total horas Disponível = 774 HORAS ( OEE ) 465 horas
</t>
    </r>
    <r>
      <rPr>
        <sz val="12"/>
        <color theme="1"/>
        <rFont val="Calibri"/>
        <family val="2"/>
        <scheme val="minor"/>
      </rPr>
      <t>Capac. Atual Titan - 98  unds - 265 hs                                       Capac. Atual metálicos - 160 unds - 200 hs</t>
    </r>
  </si>
  <si>
    <r>
      <rPr>
        <b/>
        <sz val="12"/>
        <color theme="1"/>
        <rFont val="Calibri"/>
        <family val="2"/>
        <scheme val="minor"/>
      </rPr>
      <t xml:space="preserve">Total horas necessária = 598 hs
</t>
    </r>
    <r>
      <rPr>
        <sz val="12"/>
        <color theme="1"/>
        <rFont val="Calibri"/>
        <family val="2"/>
        <scheme val="minor"/>
      </rPr>
      <t>necess . Atual Titan - 150 unds -432hs                                       necess.  Atual metálicos - 498 unds - 166 hs</t>
    </r>
  </si>
  <si>
    <t xml:space="preserve">Total hhs necessárias mês 245hs 
necess. atual titan 162 hs
Necess. Atual metálicos 83 hs
</t>
  </si>
  <si>
    <t xml:space="preserve">Sobra 45 hs </t>
  </si>
  <si>
    <t>Capacidade Instalada média mês</t>
  </si>
  <si>
    <t>Capacidade necessária ( TITAN 200+ (UP) ) média mês</t>
  </si>
  <si>
    <t>Obs</t>
  </si>
  <si>
    <t>aumentar produtividade</t>
  </si>
  <si>
    <t>capacidades estimadas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</si>
</sst>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2" fillId="0" borderId="2" xfId="1" applyBorder="1"/>
    <xf numFmtId="0" fontId="0" fillId="0" borderId="2" xfId="0" applyBorder="1"/>
    <xf numFmtId="0" fontId="2" fillId="0" borderId="2" xfId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2" fillId="0" borderId="2" xfId="1" applyBorder="1" applyAlignment="1">
      <alignment wrapText="1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6" xfId="0" applyBorder="1"/>
    <xf numFmtId="0" fontId="1" fillId="0" borderId="3" xfId="0" applyFont="1" applyBorder="1"/>
    <xf numFmtId="0" fontId="3" fillId="0" borderId="2" xfId="1" applyFont="1" applyBorder="1" applyAlignment="1">
      <alignment vertical="center"/>
    </xf>
    <xf numFmtId="0" fontId="1" fillId="0" borderId="4" xfId="0" applyFont="1" applyBorder="1"/>
    <xf numFmtId="0" fontId="1" fillId="0" borderId="5" xfId="0" applyFont="1" applyBorder="1"/>
    <xf numFmtId="0" fontId="2" fillId="0" borderId="2" xfId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2" xfId="1" applyBorder="1" applyAlignment="1">
      <alignment vertical="center" wrapText="1"/>
    </xf>
    <xf numFmtId="0" fontId="2" fillId="0" borderId="2" xfId="1" applyBorder="1" applyAlignment="1">
      <alignment horizontal="left" vertical="center"/>
    </xf>
    <xf numFmtId="0" fontId="2" fillId="0" borderId="2" xfId="1" applyBorder="1" applyAlignment="1">
      <alignment horizontal="left"/>
    </xf>
  </cellXfs>
  <cellStyles count="2">
    <cellStyle name="Normal" xfId="0" builtinId="0"/>
    <cellStyle name="Normal 2" xfId="1" xr:uid="{BE97B22B-3E9D-4FEB-A701-DABEB6289809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EFC9C-D70B-4E9A-8A47-05869259B948}">
  <sheetPr>
    <pageSetUpPr fitToPage="1"/>
  </sheetPr>
  <dimension ref="A1:G11"/>
  <sheetViews>
    <sheetView tabSelected="1" zoomScale="85" zoomScaleNormal="85" workbookViewId="0">
      <selection activeCell="C19" sqref="C19"/>
    </sheetView>
  </sheetViews>
  <sheetFormatPr defaultRowHeight="14.4" x14ac:dyDescent="0.3"/>
  <cols>
    <col min="1" max="1" width="41" customWidth="1"/>
    <col min="2" max="2" width="50.44140625" customWidth="1"/>
    <col min="3" max="3" width="51.44140625" customWidth="1"/>
    <col min="4" max="4" width="25.88671875" customWidth="1"/>
    <col min="5" max="7" width="21.44140625" bestFit="1" customWidth="1"/>
  </cols>
  <sheetData>
    <row r="1" spans="1:7" ht="15.6" x14ac:dyDescent="0.3">
      <c r="A1" s="4" t="s">
        <v>0</v>
      </c>
      <c r="B1" s="2"/>
      <c r="C1" s="2"/>
      <c r="D1" s="2"/>
      <c r="E1" s="1"/>
      <c r="F1" s="1"/>
      <c r="G1" s="1"/>
    </row>
    <row r="2" spans="1:7" ht="15.6" x14ac:dyDescent="0.3">
      <c r="A2" s="1"/>
      <c r="B2" s="4" t="s">
        <v>36</v>
      </c>
      <c r="C2" s="3"/>
      <c r="D2" s="3"/>
      <c r="E2" s="4" t="s">
        <v>1</v>
      </c>
      <c r="F2" s="4" t="s">
        <v>2</v>
      </c>
      <c r="G2" s="4" t="s">
        <v>37</v>
      </c>
    </row>
    <row r="3" spans="1:7" ht="15.6" x14ac:dyDescent="0.3">
      <c r="A3" s="4" t="s">
        <v>3</v>
      </c>
      <c r="B3" s="4" t="s">
        <v>43</v>
      </c>
      <c r="C3" s="4" t="s">
        <v>44</v>
      </c>
      <c r="D3" s="4" t="s">
        <v>45</v>
      </c>
      <c r="E3" s="4" t="s">
        <v>4</v>
      </c>
      <c r="F3" s="4" t="s">
        <v>4</v>
      </c>
      <c r="G3" s="4" t="s">
        <v>4</v>
      </c>
    </row>
    <row r="4" spans="1:7" ht="49.5" customHeight="1" x14ac:dyDescent="0.3">
      <c r="A4" s="17" t="s">
        <v>10</v>
      </c>
      <c r="B4" s="5" t="s">
        <v>39</v>
      </c>
      <c r="C4" s="5" t="s">
        <v>40</v>
      </c>
      <c r="D4" s="20" t="s">
        <v>38</v>
      </c>
      <c r="E4" s="1"/>
      <c r="F4" s="1"/>
      <c r="G4" s="1"/>
    </row>
    <row r="5" spans="1:7" ht="66" customHeight="1" x14ac:dyDescent="0.3">
      <c r="A5" s="17" t="s">
        <v>5</v>
      </c>
      <c r="B5" s="20" t="s">
        <v>35</v>
      </c>
      <c r="C5" s="24" t="s">
        <v>41</v>
      </c>
      <c r="D5" s="25" t="s">
        <v>42</v>
      </c>
      <c r="E5" s="1"/>
      <c r="F5" s="1"/>
      <c r="G5" s="1"/>
    </row>
    <row r="6" spans="1:7" ht="15.6" x14ac:dyDescent="0.3">
      <c r="A6" s="17" t="s">
        <v>28</v>
      </c>
      <c r="B6" s="1" t="s">
        <v>29</v>
      </c>
      <c r="C6" s="1" t="s">
        <v>32</v>
      </c>
      <c r="D6" s="26" t="s">
        <v>46</v>
      </c>
      <c r="E6" s="1"/>
      <c r="F6" s="1"/>
      <c r="G6" s="1"/>
    </row>
    <row r="7" spans="1:7" ht="15.6" x14ac:dyDescent="0.3">
      <c r="A7" s="17" t="s">
        <v>26</v>
      </c>
      <c r="B7" s="1" t="s">
        <v>30</v>
      </c>
      <c r="C7" s="1" t="s">
        <v>31</v>
      </c>
      <c r="D7" s="26" t="s">
        <v>46</v>
      </c>
      <c r="E7" s="1"/>
      <c r="F7" s="1"/>
      <c r="G7" s="1"/>
    </row>
    <row r="8" spans="1:7" ht="15.6" x14ac:dyDescent="0.3">
      <c r="A8" s="17" t="s">
        <v>27</v>
      </c>
      <c r="B8" s="1" t="s">
        <v>33</v>
      </c>
      <c r="C8" s="1" t="s">
        <v>34</v>
      </c>
      <c r="D8" s="26" t="s">
        <v>46</v>
      </c>
      <c r="E8" s="1"/>
      <c r="F8" s="1"/>
      <c r="G8" s="1"/>
    </row>
    <row r="9" spans="1:7" ht="15.6" x14ac:dyDescent="0.3">
      <c r="A9" s="17" t="s">
        <v>6</v>
      </c>
      <c r="B9" s="1">
        <v>10</v>
      </c>
      <c r="C9" s="1">
        <v>7</v>
      </c>
      <c r="D9" s="26" t="s">
        <v>46</v>
      </c>
      <c r="E9" s="1"/>
      <c r="F9" s="1"/>
      <c r="G9" s="1"/>
    </row>
    <row r="10" spans="1:7" ht="15.6" x14ac:dyDescent="0.3">
      <c r="A10" s="17" t="s">
        <v>7</v>
      </c>
      <c r="B10" s="1">
        <v>10</v>
      </c>
      <c r="C10" s="1">
        <v>7</v>
      </c>
      <c r="D10" s="26" t="s">
        <v>47</v>
      </c>
      <c r="E10" s="1"/>
      <c r="F10" s="1"/>
      <c r="G10" s="1"/>
    </row>
    <row r="11" spans="1:7" ht="15.6" x14ac:dyDescent="0.3">
      <c r="A11" s="17" t="s">
        <v>8</v>
      </c>
      <c r="B11" s="1">
        <v>10</v>
      </c>
      <c r="C11" s="1">
        <v>7</v>
      </c>
      <c r="D11" s="26" t="s">
        <v>47</v>
      </c>
      <c r="E11" s="1"/>
      <c r="F11" s="1"/>
      <c r="G11" s="1"/>
    </row>
  </sheetData>
  <pageMargins left="0.511811024" right="0.511811024" top="0.78740157499999996" bottom="0.78740157499999996" header="0.31496062000000002" footer="0.31496062000000002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8E36F-4BAE-4007-8883-A393B0B97CF2}">
  <dimension ref="A1:L8"/>
  <sheetViews>
    <sheetView zoomScale="120" zoomScaleNormal="120" workbookViewId="0">
      <selection activeCell="L3" sqref="L3"/>
    </sheetView>
  </sheetViews>
  <sheetFormatPr defaultRowHeight="14.4" x14ac:dyDescent="0.3"/>
  <cols>
    <col min="1" max="1" width="23.44140625" bestFit="1" customWidth="1"/>
    <col min="3" max="3" width="11.6640625" customWidth="1"/>
    <col min="4" max="4" width="12.33203125" bestFit="1" customWidth="1"/>
    <col min="11" max="11" width="21.109375" bestFit="1" customWidth="1"/>
  </cols>
  <sheetData>
    <row r="1" spans="1:12" ht="15" thickBot="1" x14ac:dyDescent="0.35">
      <c r="A1" s="15"/>
      <c r="B1" s="16" t="s">
        <v>9</v>
      </c>
      <c r="C1" s="16" t="s">
        <v>11</v>
      </c>
      <c r="D1" s="19" t="s">
        <v>23</v>
      </c>
      <c r="G1" s="21" t="s">
        <v>12</v>
      </c>
      <c r="H1" s="22"/>
      <c r="I1" s="22"/>
      <c r="J1" s="22"/>
      <c r="K1" s="22"/>
      <c r="L1" s="23"/>
    </row>
    <row r="2" spans="1:12" x14ac:dyDescent="0.3">
      <c r="A2" s="12" t="s">
        <v>13</v>
      </c>
      <c r="B2" s="13">
        <v>2.7</v>
      </c>
      <c r="C2" s="14">
        <f>20/60</f>
        <v>0.33333333333333331</v>
      </c>
      <c r="D2" s="2"/>
      <c r="G2" s="12" t="s">
        <v>14</v>
      </c>
      <c r="H2" s="12" t="s">
        <v>15</v>
      </c>
      <c r="I2" s="12" t="s">
        <v>16</v>
      </c>
      <c r="J2" s="12" t="s">
        <v>17</v>
      </c>
      <c r="K2" s="18" t="s">
        <v>18</v>
      </c>
      <c r="L2" s="12" t="s">
        <v>24</v>
      </c>
    </row>
    <row r="3" spans="1:12" x14ac:dyDescent="0.3">
      <c r="A3" s="2" t="s">
        <v>19</v>
      </c>
      <c r="B3" s="6">
        <v>1.25</v>
      </c>
      <c r="C3" s="7">
        <f>10/60</f>
        <v>0.16666666666666666</v>
      </c>
      <c r="D3" s="2"/>
      <c r="G3" s="6">
        <v>22</v>
      </c>
      <c r="H3" s="6">
        <v>2</v>
      </c>
      <c r="I3" s="6">
        <v>2</v>
      </c>
      <c r="J3" s="6">
        <v>8.8000000000000007</v>
      </c>
      <c r="K3" s="9">
        <f>G3*H3*I3*J3</f>
        <v>774.40000000000009</v>
      </c>
      <c r="L3" s="2">
        <f>K3*0.6</f>
        <v>464.64000000000004</v>
      </c>
    </row>
    <row r="4" spans="1:12" x14ac:dyDescent="0.3">
      <c r="B4" s="6"/>
      <c r="C4" s="6"/>
      <c r="D4" s="2"/>
      <c r="G4" s="2"/>
      <c r="H4" s="2"/>
      <c r="I4" s="2"/>
      <c r="J4" s="2"/>
      <c r="K4" s="8"/>
      <c r="L4" s="2"/>
    </row>
    <row r="5" spans="1:12" ht="15" thickBot="1" x14ac:dyDescent="0.35">
      <c r="A5" s="2" t="s">
        <v>20</v>
      </c>
      <c r="B5" s="6">
        <v>160</v>
      </c>
      <c r="C5" s="6">
        <v>500</v>
      </c>
      <c r="D5" s="2"/>
    </row>
    <row r="6" spans="1:12" ht="15" thickBot="1" x14ac:dyDescent="0.35">
      <c r="B6" s="6"/>
      <c r="C6" s="6"/>
      <c r="D6" s="2"/>
      <c r="G6" s="21" t="s">
        <v>5</v>
      </c>
      <c r="H6" s="22"/>
      <c r="I6" s="22"/>
      <c r="J6" s="22"/>
      <c r="K6" s="22"/>
      <c r="L6" s="23"/>
    </row>
    <row r="7" spans="1:12" x14ac:dyDescent="0.3">
      <c r="A7" s="2" t="s">
        <v>21</v>
      </c>
      <c r="B7" s="6">
        <f>B5*B2</f>
        <v>432</v>
      </c>
      <c r="C7" s="10">
        <f>C5*C2</f>
        <v>166.66666666666666</v>
      </c>
      <c r="D7" s="11">
        <f>SUM(B7:C7)</f>
        <v>598.66666666666663</v>
      </c>
      <c r="G7" s="12" t="s">
        <v>14</v>
      </c>
      <c r="H7" s="12" t="s">
        <v>15</v>
      </c>
      <c r="I7" s="12" t="s">
        <v>16</v>
      </c>
      <c r="J7" s="12" t="s">
        <v>17</v>
      </c>
      <c r="K7" s="18" t="s">
        <v>18</v>
      </c>
      <c r="L7" s="12" t="s">
        <v>25</v>
      </c>
    </row>
    <row r="8" spans="1:12" x14ac:dyDescent="0.3">
      <c r="A8" s="2" t="s">
        <v>22</v>
      </c>
      <c r="B8" s="6">
        <f>B5*B3</f>
        <v>200</v>
      </c>
      <c r="C8" s="10">
        <f>C5*C3</f>
        <v>83.333333333333329</v>
      </c>
      <c r="D8" s="11">
        <f>SUM(B8:C8)</f>
        <v>283.33333333333331</v>
      </c>
      <c r="G8" s="6">
        <v>22</v>
      </c>
      <c r="H8" s="6">
        <v>2</v>
      </c>
      <c r="I8" s="6">
        <v>1</v>
      </c>
      <c r="J8" s="6">
        <v>8.8000000000000007</v>
      </c>
      <c r="K8" s="9">
        <f>G8*H8*I8*J8</f>
        <v>387.20000000000005</v>
      </c>
      <c r="L8" s="2">
        <f>K8*0.8</f>
        <v>309.76000000000005</v>
      </c>
    </row>
  </sheetData>
  <mergeCells count="2">
    <mergeCell ref="G1:L1"/>
    <mergeCell ref="G6:L6"/>
  </mergeCells>
  <conditionalFormatting sqref="L3">
    <cfRule type="cellIs" dxfId="1" priority="2" operator="lessThan">
      <formula>$D$7</formula>
    </cfRule>
  </conditionalFormatting>
  <conditionalFormatting sqref="L8">
    <cfRule type="cellIs" dxfId="0" priority="1" operator="lessThan">
      <formula>$D$8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03</dc:creator>
  <cp:lastModifiedBy>fabiano</cp:lastModifiedBy>
  <cp:lastPrinted>2022-11-03T16:34:08Z</cp:lastPrinted>
  <dcterms:created xsi:type="dcterms:W3CDTF">2022-11-03T13:58:23Z</dcterms:created>
  <dcterms:modified xsi:type="dcterms:W3CDTF">2023-01-31T21:54:15Z</dcterms:modified>
</cp:coreProperties>
</file>