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rafael.grave\Desktop\"/>
    </mc:Choice>
  </mc:AlternateContent>
  <xr:revisionPtr revIDLastSave="0" documentId="13_ncr:1_{0F9CCDE6-6650-4E0C-AE83-7F2D4AD94D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ad7BC60" sheetId="1" r:id="rId1"/>
  </sheets>
  <definedNames>
    <definedName name="_xlnm._FilterDatabase" localSheetId="0" hidden="1">rad7BC60!$B$1:$E$1</definedName>
  </definedNames>
  <calcPr calcId="191029"/>
  <pivotCaches>
    <pivotCache cacheId="0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1" i="1" l="1"/>
  <c r="E107" i="1"/>
  <c r="D136" i="1"/>
  <c r="F9" i="1" s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8" i="1"/>
  <c r="E109" i="1"/>
  <c r="E110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F109" i="1" l="1"/>
  <c r="F102" i="1"/>
  <c r="F101" i="1"/>
  <c r="F38" i="1"/>
  <c r="F130" i="1"/>
  <c r="F18" i="1"/>
  <c r="F61" i="1"/>
  <c r="F125" i="1"/>
  <c r="F122" i="1"/>
  <c r="F86" i="1"/>
  <c r="F82" i="1"/>
  <c r="F66" i="1"/>
  <c r="F45" i="1"/>
  <c r="F22" i="1"/>
  <c r="F126" i="1"/>
  <c r="F106" i="1"/>
  <c r="F85" i="1"/>
  <c r="F62" i="1"/>
  <c r="F42" i="1"/>
  <c r="F21" i="1"/>
  <c r="F14" i="1"/>
  <c r="F78" i="1"/>
  <c r="F58" i="1"/>
  <c r="F37" i="1"/>
  <c r="F118" i="1"/>
  <c r="F98" i="1"/>
  <c r="F77" i="1"/>
  <c r="F54" i="1"/>
  <c r="F34" i="1"/>
  <c r="F13" i="1"/>
  <c r="F117" i="1"/>
  <c r="F94" i="1"/>
  <c r="F74" i="1"/>
  <c r="F53" i="1"/>
  <c r="F30" i="1"/>
  <c r="F10" i="1"/>
  <c r="F134" i="1"/>
  <c r="F114" i="1"/>
  <c r="F93" i="1"/>
  <c r="F70" i="1"/>
  <c r="F50" i="1"/>
  <c r="F29" i="1"/>
  <c r="F6" i="1"/>
  <c r="F133" i="1"/>
  <c r="F110" i="1"/>
  <c r="F90" i="1"/>
  <c r="F69" i="1"/>
  <c r="F46" i="1"/>
  <c r="F26" i="1"/>
  <c r="F5" i="1"/>
  <c r="F128" i="1"/>
  <c r="F120" i="1"/>
  <c r="F112" i="1"/>
  <c r="F104" i="1"/>
  <c r="F96" i="1"/>
  <c r="F88" i="1"/>
  <c r="F80" i="1"/>
  <c r="F72" i="1"/>
  <c r="F64" i="1"/>
  <c r="F56" i="1"/>
  <c r="F48" i="1"/>
  <c r="F40" i="1"/>
  <c r="F32" i="1"/>
  <c r="F24" i="1"/>
  <c r="F16" i="1"/>
  <c r="F8" i="1"/>
  <c r="F135" i="1"/>
  <c r="F127" i="1"/>
  <c r="F119" i="1"/>
  <c r="F111" i="1"/>
  <c r="F103" i="1"/>
  <c r="F95" i="1"/>
  <c r="F87" i="1"/>
  <c r="F79" i="1"/>
  <c r="F71" i="1"/>
  <c r="F63" i="1"/>
  <c r="F55" i="1"/>
  <c r="F47" i="1"/>
  <c r="F39" i="1"/>
  <c r="F31" i="1"/>
  <c r="F23" i="1"/>
  <c r="F15" i="1"/>
  <c r="F7" i="1"/>
  <c r="F132" i="1"/>
  <c r="F124" i="1"/>
  <c r="F116" i="1"/>
  <c r="F108" i="1"/>
  <c r="F100" i="1"/>
  <c r="F92" i="1"/>
  <c r="F84" i="1"/>
  <c r="F76" i="1"/>
  <c r="F68" i="1"/>
  <c r="F60" i="1"/>
  <c r="F52" i="1"/>
  <c r="F44" i="1"/>
  <c r="F36" i="1"/>
  <c r="F28" i="1"/>
  <c r="F20" i="1"/>
  <c r="F12" i="1"/>
  <c r="F4" i="1"/>
  <c r="F131" i="1"/>
  <c r="F123" i="1"/>
  <c r="F115" i="1"/>
  <c r="F107" i="1"/>
  <c r="F99" i="1"/>
  <c r="F91" i="1"/>
  <c r="F83" i="1"/>
  <c r="F75" i="1"/>
  <c r="F67" i="1"/>
  <c r="F59" i="1"/>
  <c r="F51" i="1"/>
  <c r="F43" i="1"/>
  <c r="F35" i="1"/>
  <c r="F27" i="1"/>
  <c r="F19" i="1"/>
  <c r="F11" i="1"/>
  <c r="F3" i="1"/>
  <c r="F2" i="1"/>
  <c r="F129" i="1"/>
  <c r="F121" i="1"/>
  <c r="F113" i="1"/>
  <c r="F105" i="1"/>
  <c r="F97" i="1"/>
  <c r="F89" i="1"/>
  <c r="F81" i="1"/>
  <c r="F73" i="1"/>
  <c r="F65" i="1"/>
  <c r="F57" i="1"/>
  <c r="F49" i="1"/>
  <c r="F41" i="1"/>
  <c r="F33" i="1"/>
  <c r="F25" i="1"/>
  <c r="F17" i="1"/>
  <c r="F136" i="1" l="1"/>
</calcChain>
</file>

<file path=xl/sharedStrings.xml><?xml version="1.0" encoding="utf-8"?>
<sst xmlns="http://schemas.openxmlformats.org/spreadsheetml/2006/main" count="158" uniqueCount="158">
  <si>
    <t>Cod. Produto</t>
  </si>
  <si>
    <t>Des. Produto</t>
  </si>
  <si>
    <t>Qtd.</t>
  </si>
  <si>
    <t>TITAN LS 400 - H/90°/Z - (CL I - A1) - 1,0 CV - 4P - PR 110 - AC/D/PI</t>
  </si>
  <si>
    <t>TITAN LS 315 - A/180°/W - (CL I - A1) - 0,50 CV - 4P - PR 110 - AC/D/PI/FD/CFD/CFA/JFA/BD</t>
  </si>
  <si>
    <t>TITAN LS 450 - H/90°/W - (CL I - A1) - 2 CV - 4P - PR140 - AC/D/PI</t>
  </si>
  <si>
    <t>TITAN LS 400 - A/180°/Z - (CL I - A9) - 1,5CV - 4P - PR 100 - AC/D/PI</t>
  </si>
  <si>
    <t>TITAN LS 560 - H/45°/2 (CL I - A3) - 0,5 CV - 4P - PR 230 - AC/D/PI/FD/CFD</t>
  </si>
  <si>
    <t>TITAN LS 710 - A/90°/Z - (CL I - A9) - 3 CV - 4P - PR 270 - D/PI</t>
  </si>
  <si>
    <t>TITAN LS 224 - A/180°/Z - (CL I - A1) - 0,16 CV - 2P - PR 160 - AC/D/PI</t>
  </si>
  <si>
    <t>TITAN LS 400 - H/180°/2 - (CL I - A3) - 0,5 CV - 4P - PR 150</t>
  </si>
  <si>
    <t>TITAN LS 630 - H/90°/W - (CL I - A1) - 3 CV - 4P - PR 200 - AC/D/PI</t>
  </si>
  <si>
    <t>TITAN LS 200 BU - H/90°/1 - CL I - A3 - 0,25 CV - 2P - PR 120 - FD</t>
  </si>
  <si>
    <t>TITAN LS 450 - H/180°/2 - (CL I - A3) - 0,5 CV - 4P - PR 180 - AC</t>
  </si>
  <si>
    <t>TITAN LS 224 - H/180°/2 - (CL I - A3) - 0,33 CV - 4P - PR 150 - AC</t>
  </si>
  <si>
    <t>TITAN LS 710 - H/180°/W - (CL I - A1) - 4 CV - 4P - PR 270 - AC/PI</t>
  </si>
  <si>
    <t>TITAN LS 710 - A/180°/Z - (CL I - A1) - 4 CV - 4P - PR 270 - AC/PI</t>
  </si>
  <si>
    <t>TITAN LS 280 - A/180°/Z - (CL I - A1) - 0,16 CV - 4P - PR 140 - AC/D/PI - PUV</t>
  </si>
  <si>
    <t>TITAN LS 400 - A/180°/Z - (CL I - A1) - 0,25 CV - 4P - PR 180 - AC/D/PI - PUV</t>
  </si>
  <si>
    <t>TITAN LS 630 - H/90°/W - (CL I - A1) - 1,5 CV - 4P - PR 200 - AC/D/PI/BD</t>
  </si>
  <si>
    <t>TITAN LS 560 - H/90°/W (CL 1 - A1) - 2,0 CV - 4P - PR 160 - AC/D/PI/BD</t>
  </si>
  <si>
    <t>TITAN LS 500 - H/90°/W - (CL1 - A1) - 1,5 CV - 4P - PR 125 - AC/D/PI/BD</t>
  </si>
  <si>
    <t>TITAN LS 200 - H/90° - (CL I - A4) - 0,50 CV - 2P</t>
  </si>
  <si>
    <t>TITAN LS 280 - H/90°/Z - (CL I - A1) - 0,16 CV - 4P - PR 140 - AC/D/PI</t>
  </si>
  <si>
    <t>TITAN LS 400 - H/180°/2 - (CL I - A3) - 1 CV - 4P - PR 140 - AC - PCM</t>
  </si>
  <si>
    <t>TITAN LSC 400 - H/90° - (CL III - A4) - 1,5 CV - 4P - AMB/D/PI/BD</t>
  </si>
  <si>
    <t>TITAN LS 250 - H/90°/1 - (CL I - A3) - 0,75 CV - 2P - PR 120 - D/PI</t>
  </si>
  <si>
    <t>TITAN LSC 800 - H/90°/W - (CL III - A1) - 10 CV - 4P - 50HZ - PR 270 - AMB/D/PI/FD/CFD/CFA/BD/JFD400/JFA400</t>
  </si>
  <si>
    <t>TITAN LSC 900 - H/90°/W - (CL III - A1) - 10 CV - 4P - 50HZ - PR 300 - AMB/D/PI/FD/CFD/CFA/BD/JFD400/JFA400</t>
  </si>
  <si>
    <t>TITAN LSC 560 - H/90°/W - (CL III - A1) - 0,33 CV - 4P - 50HZ - PR 230 AMB/D/PI/FD/CFD/CFA/BD/JFD400/JFA400</t>
  </si>
  <si>
    <t>TITAN LS 630 - H/180°/W - (CL I - A1) - 3 CV - 4P - PR 210 - AC/D/PI - PUV</t>
  </si>
  <si>
    <t>TITAN LS 560 - H/90°/W (CL I - A1) - 2,0 CV - 4P - PR 180 - D/PI</t>
  </si>
  <si>
    <t>TITAN LSC 800 - H/90°/W - (CL III - A1) - 2 CV - 4P - 50HZ - PR 270 - AMB/D/PI/FD/CFD/CFA/BD/JFD400/JFA400</t>
  </si>
  <si>
    <t>TITAN LS 560 - CONTRA-FLANGE ASPIRAÇÃO</t>
  </si>
  <si>
    <t>TITAN LSC 710 - H/90°/Z - (CL III - A9) - 5 CV - 4P - PR 220 - D/PI/FD/CFD/CFA/BD/JFD400/JFA400 - PCM</t>
  </si>
  <si>
    <t>TITAN LSC 400 - H/90°/Z - (CL III - A9) - 2 CV - 4P - PR 120 - D/PI/FD/CFD/CFA/BD/JFD400/JFA400 - PCM</t>
  </si>
  <si>
    <t>TITAN LS 630 - A/90°/W - (CL I - A9) - 4,0 CV - 4P - PR 210 - AC/D/PI</t>
  </si>
  <si>
    <t>TITAN LS 630 - H/90°/Z - (CL I - A9) - 4 CV - 4P - PR 210 - AC/D/PI</t>
  </si>
  <si>
    <t>TITAN LS 630 - H/90° (CLII - A4) - 12,5 CV - 4P -AC/D/PI/GPA</t>
  </si>
  <si>
    <t>TITAN LS 710 - H/90°/W - (CL I - A1) - 6 CV - 4P - PR 200 - D/PI</t>
  </si>
  <si>
    <t>TITAN LSC 560 - H/90°/W - (CL III - A1) - 2 CV - 4P - PR 180 AMB/D/PI/FD/CFD/CFA/BD/JFD400/JFA400 - PUV</t>
  </si>
  <si>
    <t>TITAN LS 200 BU - H/180°/2 - (CL I - A3) - 0,25 CV - 2P - PR 120</t>
  </si>
  <si>
    <t>TITAN LS 400 - H/90°/3 - (CL I - A3) - 1,50 CV - 4P - PR 110 - AC/GPA</t>
  </si>
  <si>
    <t>TITAN LS 400 - H/90°/3 - (CL I - A3) - 1 CV - 4P - PR 110 - AC/GPA</t>
  </si>
  <si>
    <t>TITAN LS 560 - H/90°/W (CL I - A1) - 1,5 CV - 4P - PR 170 - AC/D/PI - PUV</t>
  </si>
  <si>
    <t>TITAN LS 450 - H/90°/Z - (CL I - A1) - 3 CV - 4P - PR 120 - AC/D/PI</t>
  </si>
  <si>
    <t>TITAN LS 450 - A/90°/W - (CL I - A1) - 3 CV - 4P - PR 120 - AC/D/PI</t>
  </si>
  <si>
    <t>TITAN LS 900 - A/180°/Z - (CL I - A1) - 15 CV - 4P - PR 350 - D/PI</t>
  </si>
  <si>
    <t>TITAN LS 315 - A/90°/W - (CL I - A1) - 0,5 CV - 4P - PR 110 - AC/D/PI</t>
  </si>
  <si>
    <t>TITAN LS 355 - A/90°/W - (CL I - A1) - 0,5 CV - 4P - PR 120 - AC/D/PI - PP</t>
  </si>
  <si>
    <t>TITAN LS 400 - H/180°/Z - (CL I - A1) - 1,5 CV - 4P - PR 100 - AC/D/PI</t>
  </si>
  <si>
    <t>TITAN LS 355 - A/90°/W - (CL I - A9) - 1 CV - 4P - PR 100 - AC/D/PI - PUV</t>
  </si>
  <si>
    <t>TITAN LS 450 - H/90°/Z - (CL I - A9) - 2 CV - 4P - PR150 - AC/D/PI - PUV</t>
  </si>
  <si>
    <t>TITAN LS 280 - H/180°/W - (CL I - A1) - 0,75 CV - 2P - PR 130 - AC/D/PI - PUV</t>
  </si>
  <si>
    <t>TITAN LS 200 BU - H/180°/2 - (CL I - A3) - 0,75 CV - 2P - PR 85 - AC - PUV</t>
  </si>
  <si>
    <t>TITAN LS 900 - A/90°/Z - (CL I - A1) - 3 CV - 4P - PR 320 - AMB/D/PI/FD/CFD/CFA/JFD/JFA - PUV</t>
  </si>
  <si>
    <t>TITAN LS 710 - A/90°/Z - (CL I - A1) - 2 CV - 4P - PR 280 - AMB/D/PI/FD/CFD/CFA/JFD/JFA - PUV</t>
  </si>
  <si>
    <t>TITAN LS 710 - H/90°/W - (CL I - A1) - 3 CV - 4P - PR 250 - AMB/D/PI/FD/CFD/CFA/JFD/JFA - PUV</t>
  </si>
  <si>
    <t>TITAN LS 560 - H/90°/W (CL 1 - A1) - 4 CV - 4P - PR 160- AC/D/PI/FD</t>
  </si>
  <si>
    <t>TITAN LS 710 - H/90°/3 - (CL I - A3) - 6 CV - 4P - PR 200 - D/PI</t>
  </si>
  <si>
    <t>TITAN LS 450 G2 BU - H/90°/3 - (CL I - A3) - 1,5 CV - 4P - PR 125 - AMB - PP</t>
  </si>
  <si>
    <t>TITAN LS 250 G2 BU - A/90°/3 - (CL I - A3) - 0,5 CV - 2P - PR 140 - AMB - PP</t>
  </si>
  <si>
    <t>TITAN LS 315 BU - H/90°/3 - (CL I - A3) - 0,75 CV - 2P - PR 170 - AMB - PP</t>
  </si>
  <si>
    <t>TITAN LS 710 BU - A/90°/3 - (CL I - A3) - 4 CV - 4P - PR 250 - AMB - PP</t>
  </si>
  <si>
    <t>TITAN LS 315 BU - A/90°/3 - (CL I - A3) - 0,75 CV - 2P - PR 170 - AMB - PP</t>
  </si>
  <si>
    <t>TITAN LS 250 - H/90°/Z - (CL I - A1) - 0,75 CV - 2P - PR 125 - AC/D/PI - PUV</t>
  </si>
  <si>
    <t>TITAN LS 800 BU - A/180°/2 - (CL I - A3) - 10 CV - 4P - PR 320 - AC - PP</t>
  </si>
  <si>
    <t>TITAN LSC 315 BU - H/90°/W - (CL III - A9) - 1,5 CV - 2P - PR 130 - D/PI/BD/FD/CFD/CFA/JFD400/JFA400 - PUV</t>
  </si>
  <si>
    <t>TITAN LS 560 BU - H/180°/2 (CL I - A3) - 3 CV - 4P - PR 180 - AC - PCM</t>
  </si>
  <si>
    <t>TITAN LS 630 - H/90°/Z - (CL I - A9) - 6 CV - 4P - PR 170 - AC/D/PI/FD/CFD/CFA - PP</t>
  </si>
  <si>
    <t>TITAN LS 630 - A/90°/W - (CL I - A9) - 6 CV - 4P - PR 170 - AC/D/PI/FD/CFD/CFA - PA</t>
  </si>
  <si>
    <t>TITAN LSC 315 - A/90° - (CL III - A4) - 0,50 CV - 4P - AC/D/PI/FD/CFD/CFA/BD</t>
  </si>
  <si>
    <t>TITAN LSC 500 - A/180° - (CLIII - A4) - 1,5 CV - 6P - AMB/D/PI/FD/CFD/CFA/BD/JFA400/JFD400 - PP</t>
  </si>
  <si>
    <t>TITAN LS 710 - A/90° - (CL I - A4) - 3 CV - 8P - AC - PP</t>
  </si>
  <si>
    <t>TITAN LS 315 BU - H/90°/3 - (CL I - A3) - 0,75 CV - 4P - PR 90 - AC - PP</t>
  </si>
  <si>
    <t>TITAN LS 710 - H/90°/W - (CL I - A1) - 4 CV - 4P - PR 240 - AC/D/PI - PUV</t>
  </si>
  <si>
    <t>TITAN LSF 710 - H/90°/W - (CL III - A1) - 4 CV - 4P - PR 240 - AMB/FD/CFD/CFA/JFD400/JFA400 - PUV</t>
  </si>
  <si>
    <t>TITAN LS 355 - H/90°/Z - (CL I - A1) - 0,33 CV - 4P - PR 130 - D/PI - PCM</t>
  </si>
  <si>
    <t>TITAN LS 500 - H/180°/W - (CL1 - A1) - 3 CV - 4P - PR 140 - D/PI - PA</t>
  </si>
  <si>
    <t>TITAN LSC 315 - A/90°/W - (CL III - A9) - 0,75 CV - 2P - PR 150 - D/PI/BD/FD/CFD/CFA/JFD400/JFA400 - PCM</t>
  </si>
  <si>
    <t>TITAN LSC 900 - A/90° - (CL III - A4) - 10 CV - 6P - AMB/D/PI/FD/CFD/CFA/BD/JFD400/JFA400 - PCM</t>
  </si>
  <si>
    <t>TITAN LS 500 BU - A/180°/Z - (CL1 - A1) - 3,0 CV - 4P - PR 140 - AC/D/PI - PA</t>
  </si>
  <si>
    <t>TITAN LS 630 - DAMPER GRAVITACIONAL VP-2 + CP - COMP 500 X ALT 630</t>
  </si>
  <si>
    <t>TITAN LS 315 BU - H/180°/2 - (CL I - A3) - 0,33 CV - 4P - PR 115 - FD/CFD - PA</t>
  </si>
  <si>
    <t>TITAN LS 400 - H/180°/2 - (CL I - A3) - 0,75 CV - 4P - PR 120 - FD/CFD - PA</t>
  </si>
  <si>
    <t>TITAN LS 315 BU G2 - A/180°/2 - (CL I - A3) - 0,75 CV - 2P - PR 170 - D/PI - PA</t>
  </si>
  <si>
    <t>TITAN LS 560 BU - H/90°/3 - (CL I - A3) - 3 CV - 4P - PR 180- AMB - PP</t>
  </si>
  <si>
    <t>TITAN LS 400 G2 BU - A/90°/3 - (CL I - A3) - 1,5 CV - 4P - PR 110 - AMB - PP</t>
  </si>
  <si>
    <t>TITAN LS 630 BU - A/90°/3 - (CL I - A3) - 1,5 CV - 4P - PR 230 - AMB - PP</t>
  </si>
  <si>
    <t>TITAN LS 630 BU - A/90°/3 - (CL I - A3) - 3 CV - 4P - PR 210 - AMB - PP</t>
  </si>
  <si>
    <t>TITAN LS 400 - A/180°/Z - (CL II - A1) - 4 CV - 2P - PR 180 - AC/FD - PA</t>
  </si>
  <si>
    <t>TITAN LS 400 - H/180°/W - (CL II - A1) - 4 CV - 2P - PR 180 - AC/FD - PA</t>
  </si>
  <si>
    <t>TITAN LS 800 - A/180°/Z - (CL I - A1) - 5 CV - 4P - PR 270 - AC/D/PI - PUV</t>
  </si>
  <si>
    <t>TITAN LSF 500 - A/90° - (CL III - A4) - 4 CV - 4P - AC - PA</t>
  </si>
  <si>
    <t>TITAN LS 560 - H/90°/W (CL 1 - A1) - 1,5 CV - 4P - PR 180- D/PI - PA</t>
  </si>
  <si>
    <t>TITAN LS 560 - H/90°/W (CL 1 - A1) - 2 CV - 4P - PR 180- D/PI - PA</t>
  </si>
  <si>
    <t>TITAN LS 630 - H/90°/W - (CL I - A1) - 2 CV - 4P - PR 220 - D/PI - PA</t>
  </si>
  <si>
    <t>TITAN LS 450 - H/90°/W - (CL I - A1) - 0,75 CV - 4P - PR140 - D/PI - PA</t>
  </si>
  <si>
    <t>TITAN LS 315 - A/180°/Z - (CL I - A1) - 1 CV - 2P - PR 160 - AC - PA</t>
  </si>
  <si>
    <t>TITAN LS 315 BU - A/90°/3 - (CL I - A3) - 0,75 CV - 2P - PR 170 - AMB - PUV</t>
  </si>
  <si>
    <t>TITAN LS 450 G2 BU - A/90°/3 - (CL I - A3) - 1,5 CV - 4P - PR 120 - AMB - PUV</t>
  </si>
  <si>
    <t>TITAN LSC 800 - A/90°/W - (CL III - A9) - 6 CV - 4P - PR 240 - AMB - PUV</t>
  </si>
  <si>
    <t>TITAN LS 400 - H/180°/W - (CL I - A1) - 0,75 CV - 4P - PR 115 - AC/D/PI - PUV</t>
  </si>
  <si>
    <t>TITAN LS 400 - A/180°/Z - (CL I - A1) - 0,75 CV - 4P - PR 115 - AC/D/PI - PUV</t>
  </si>
  <si>
    <t>TITAN LSC 630 - H/90°/Z - (CL III - A1) - 5 CV - 4P - PR 170 - AC/D/PI/FD/CFD/CFA - SD -PA</t>
  </si>
  <si>
    <t>TITAN LS 630 - H/90°/W - (CL II - A1) - 7,5 CV - 4P - PR 160 - AC/FD/CFD/CFA/DG/JFD/JFA - PA</t>
  </si>
  <si>
    <t>TITAN LS 800 BU - H/90°/3 - (CL II - A3) - 15 CV - 4P - PR 260 - AC - PUV</t>
  </si>
  <si>
    <t>TITAN LS 900 BU - A/90°/3 - (CL II - A3) - 20 CV - 4P - PR 300 - AC - PA</t>
  </si>
  <si>
    <t>TITAN BLS 1120 - A/90°/Z - (CL III - A1) - 75 CV - 4P - PR 350 - AC/D/PI/FD/CFD/CFA/JFA/JFD</t>
  </si>
  <si>
    <t>TITAN BLS 315 - H/90°/Z - (CL I - A1) - 1,5 CV - 2P - PR 130 - AC/GPA/D/PI/FD/CFD/JFD/JFA</t>
  </si>
  <si>
    <t>TITAN BLS 200 BU - H/90°/3 - (CL I - A3) - 0,50 CV - 2P - PR 90 - AC/GPA/FD/CFD/CFA/JFA/JFD</t>
  </si>
  <si>
    <t>TITAN BLS 200 BU - H/180°/2 - (CL I - A3) - 0,50 CV - 2P - PR 90 - AC/GPA/FD/CFD/CFA/JFA/JFD</t>
  </si>
  <si>
    <t>TITAN BLSC 500 - H/180°/W - (CLIII - A9) - 2 CV - 4P - PR 150 - AMB/GPA/D/PI/FD/CFD/JFA400/JFD400</t>
  </si>
  <si>
    <t>TITAN BLS 630 - A/90°/W - (CL I - A9) - 4,0 CV - 4P - 380/660V - PR 200 - AC/D/PI/FD/CFD/JFA400/JFD400 - PCM</t>
  </si>
  <si>
    <t>TITAN BLS 500 - H/90°/Z - (CLII - A1) - 7,5 CV - 2P - PR 200 - AC/GPA/FD/CFD/JFD</t>
  </si>
  <si>
    <t>TITAN BLS 560 - H/90°/W - (CLIII - A1) - 20 CV - 2P - PR 290 - AC/GPA/FD/CFD/JFD</t>
  </si>
  <si>
    <t>TITAN BLS 315 - CJTO FLEXIVEL CONTRA-FLANGE ASPIRACAO</t>
  </si>
  <si>
    <t>TITAN BLS 315 - CJTO FLEXIVEL CONTRA-FLANGE DESCARGA</t>
  </si>
  <si>
    <t>TITAN BLS 630 - H/180°/W - (CL I - A1) - 5 CV - 4P - PR 180 - AC/D/PI - PUV</t>
  </si>
  <si>
    <t>TITAN BLS 355 - H/90°/3 - (CLI - A3) - 0,5 CV - 4P - PR 120 - AC/D/PI - PCM</t>
  </si>
  <si>
    <t>TITAN BLS 710 - A/180°/Z - (CL I - A1) - 10 CV - 4P - PR 260 - AC/PI/FD/CFD/CFA/JFD/JFA - PUV</t>
  </si>
  <si>
    <t>TITAN BLS 400 - H/90°/Z - (CL I - A9) - 1,5 CV - 2P - PR 170 - AC/D/PI/FD/CFD/CFA/JFD/JFA - PUV</t>
  </si>
  <si>
    <t>TITAN BLS 400 - H/90°/Z - (CL I - A9) - 1,5 CV - 4P - PR 95 - AC/D/PI/FD/CFD/CFA/JFD/JFA - PUV</t>
  </si>
  <si>
    <t>TITAN BLS 630 - H/90°/Z - (CL I - A9) - 4 CV - 4P - PR 180 - AC/D/PI/FD/CFD/CFA/JFD/JFA - PUV</t>
  </si>
  <si>
    <t>TITAN BLS 630 - H/90°/W - (CL I - A9) - 4 CV - 4P - PR 200 - AC/D/PI/FD/CFD/CFA/JFD/JFA - PP</t>
  </si>
  <si>
    <t>TITAN BLS 560 - H/90°/W - (CLI - A9) - 3 CV - 4P - PR 180 - AC/D/PI/FD/CFD/CFA/JFD/JFA - PP</t>
  </si>
  <si>
    <t>TITAN BLS 355 G2 - H/180°/W - (CLI - A1) - 1 CV - 4P - PR 95 - AC/GPA/D/PI/FD/CFD/CFA/BD/JFD/JFA - PUV</t>
  </si>
  <si>
    <t>TITAN BLS 315 BU - A/90°/1 - (CL I - A3) - 0,75 CV - 2P - PR 160 - AC/GPA/FD/CFD/CFA/DG/FD/JFA - PA</t>
  </si>
  <si>
    <t>TITAN BLS 200 BU - H/90°/3 - (CL I - A3) - 0,25 CV - 2P - PR 110 - AC/GPA/FD/CFD/CFA/DG/FD/JFA - PP</t>
  </si>
  <si>
    <t>TITAN BLS 900 - A/180°/Z - (CL I - A1) - 12,5 CV - 4P - PR 330 - AMB/D/PI - PA</t>
  </si>
  <si>
    <t>TITAN BLS 900 - H/180°/W - (CL I - A1) - 12,5 CV - 4P - PR 330 - AMB/D/PI - PA</t>
  </si>
  <si>
    <t>TITAN BLS 400 - H/90°/W - (CL I - A1) - 1 CV - 4P - 50 HZ - PR 90 - AC - PUV</t>
  </si>
  <si>
    <t>TITAN BLS 900 - H/180°/W - (CL I - A1) - 12,5 CV - 4P - 50HZ - PR 280 - AC/FD/CFD/JFD - PA</t>
  </si>
  <si>
    <t>TITAN BLS 500 - A/180°/Z - (CLI - A9) - 5,00 CV - 4P - PR 130 - AC/D/PI - PA</t>
  </si>
  <si>
    <t>TITAN BLS 315 - H/90°/Z - (CL II - A1) - 2 CV - 2P - PR 120 - AC/GPA/D/PI/FD/CFD/CFA/JFD - PA</t>
  </si>
  <si>
    <t>TITAN BLS 710 - H/180°/2 - (CL I - A3) - 6 CV - 4P - PR 200 - AC/GPA - PA</t>
  </si>
  <si>
    <t>TITAN BLS 400 - A/180° - (CL III - A4) - 10 CV - 2P - AMB/GPA/JFD - PA</t>
  </si>
  <si>
    <t>MODELO</t>
  </si>
  <si>
    <t>Rótulos de Linha</t>
  </si>
  <si>
    <t>Total Geral</t>
  </si>
  <si>
    <t>Soma de Qtd.</t>
  </si>
  <si>
    <t>BLS 315</t>
  </si>
  <si>
    <t>BLS 400</t>
  </si>
  <si>
    <t>BLS 630</t>
  </si>
  <si>
    <t>BLS 900</t>
  </si>
  <si>
    <t xml:space="preserve">LS 200 </t>
  </si>
  <si>
    <t xml:space="preserve">LS 315 </t>
  </si>
  <si>
    <t xml:space="preserve">LS 355 </t>
  </si>
  <si>
    <t xml:space="preserve">LS 400 </t>
  </si>
  <si>
    <t xml:space="preserve">LS 450 </t>
  </si>
  <si>
    <t xml:space="preserve">LS 560 </t>
  </si>
  <si>
    <t xml:space="preserve">LS 630 </t>
  </si>
  <si>
    <t xml:space="preserve">LS 710 </t>
  </si>
  <si>
    <t xml:space="preserve">LS 800 </t>
  </si>
  <si>
    <t>REPRESENTATIVIDADE</t>
  </si>
  <si>
    <t>Soma de REPRESENTATIVIDADE</t>
  </si>
  <si>
    <t>semanas</t>
  </si>
  <si>
    <t>SEQ.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</si>
</sst>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.5"/>
      <color rgb="FF000000"/>
      <name val="Tahoma"/>
      <family val="2"/>
    </font>
    <font>
      <sz val="8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18" fillId="33" borderId="12" xfId="0" applyFont="1" applyFill="1" applyBorder="1" applyAlignment="1">
      <alignment horizontal="center" vertical="center" wrapText="1"/>
    </xf>
    <xf numFmtId="0" fontId="18" fillId="34" borderId="1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8" fillId="34" borderId="13" xfId="0" applyFont="1" applyFill="1" applyBorder="1" applyAlignment="1">
      <alignment horizontal="center" vertical="center"/>
    </xf>
    <xf numFmtId="0" fontId="18" fillId="34" borderId="14" xfId="0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 wrapText="1"/>
    </xf>
    <xf numFmtId="0" fontId="18" fillId="34" borderId="11" xfId="0" applyFont="1" applyFill="1" applyBorder="1" applyAlignment="1">
      <alignment horizontal="center" vertical="center"/>
    </xf>
    <xf numFmtId="0" fontId="18" fillId="34" borderId="16" xfId="0" applyFont="1" applyFill="1" applyBorder="1" applyAlignment="1">
      <alignment horizontal="center" vertical="center"/>
    </xf>
    <xf numFmtId="0" fontId="18" fillId="33" borderId="15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top"/>
    </xf>
    <xf numFmtId="10" fontId="0" fillId="0" borderId="15" xfId="0" applyNumberFormat="1" applyBorder="1" applyAlignment="1">
      <alignment horizontal="center" vertical="top"/>
    </xf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35" borderId="0" xfId="0" applyFill="1" applyAlignment="1">
      <alignment horizontal="left"/>
    </xf>
    <xf numFmtId="0" fontId="0" fillId="35" borderId="0" xfId="0" applyFill="1"/>
    <xf numFmtId="164" fontId="0" fillId="35" borderId="0" xfId="0" applyNumberFormat="1" applyFill="1" applyAlignment="1">
      <alignment horizontal="center" vertical="center"/>
    </xf>
    <xf numFmtId="0" fontId="18" fillId="33" borderId="17" xfId="0" applyFont="1" applyFill="1" applyBorder="1" applyAlignment="1">
      <alignment horizontal="center" vertical="center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27">
    <dxf>
      <numFmt numFmtId="14" formatCode="0.00%"/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4" formatCode="0.00%"/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.5"/>
        <color rgb="FF000000"/>
        <name val="Tahoma"/>
        <family val="2"/>
        <scheme val="none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.5"/>
        <color rgb="FF000000"/>
        <name val="Tahoma"/>
        <family val="2"/>
        <scheme val="none"/>
      </font>
      <numFmt numFmtId="0" formatCode="General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.5"/>
        <color rgb="FF000000"/>
        <name val="Tahoma"/>
        <family val="2"/>
        <scheme val="none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.5"/>
        <color rgb="FF000000"/>
        <name val="Tahoma"/>
        <family val="2"/>
        <scheme val="none"/>
      </font>
      <numFmt numFmtId="0" formatCode="General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.5"/>
        <color rgb="FF000000"/>
        <name val="Tahoma"/>
        <family val="2"/>
        <scheme val="none"/>
      </font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.5"/>
        <color rgb="FF000000"/>
        <name val="Tahoma"/>
        <family val="2"/>
        <scheme val="none"/>
      </font>
      <numFmt numFmtId="0" formatCode="General"/>
      <fill>
        <patternFill patternType="solid">
          <fgColor indexed="64"/>
          <bgColor rgb="FFFFFFFF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thin">
          <color rgb="FF000000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.5"/>
        <color rgb="FF000000"/>
        <name val="Tahoma"/>
        <family val="2"/>
        <scheme val="none"/>
      </font>
      <numFmt numFmtId="0" formatCode="General"/>
      <fill>
        <patternFill patternType="solid">
          <fgColor indexed="64"/>
          <bgColor rgb="FFF0F0F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ill>
        <patternFill>
          <bgColor theme="9" tint="0.59999389629810485"/>
        </patternFill>
      </fill>
    </dxf>
    <dxf>
      <fill>
        <patternFill patternType="solid">
          <bgColor theme="2" tint="-9.9978637043366805E-2"/>
        </patternFill>
      </fill>
    </dxf>
    <dxf>
      <fill>
        <patternFill patternType="solid">
          <bgColor theme="2" tint="-9.9978637043366805E-2"/>
        </patternFill>
      </fill>
    </dxf>
    <dxf>
      <numFmt numFmtId="164" formatCode="0.0%"/>
    </dxf>
    <dxf>
      <numFmt numFmtId="14" formatCode="0.00%"/>
    </dxf>
    <dxf>
      <alignment vertical="center"/>
    </dxf>
    <dxf>
      <alignment horizontal="center"/>
    </dxf>
    <dxf>
      <alignment vertical="center"/>
    </dxf>
    <dxf>
      <alignment horizontal="center"/>
    </dxf>
    <dxf>
      <alignment horizontal="center"/>
    </dxf>
    <dxf>
      <alignment vertical="center"/>
    </dxf>
    <dxf>
      <alignment wrapText="1"/>
    </dxf>
    <dxf>
      <alignment wrapText="1"/>
    </dxf>
    <dxf>
      <alignment wrapText="1"/>
    </dxf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[TITAN LS_BLS 2022.xlsx]rad7BC60!Tabela dinâmica3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TITAN LS/BLS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2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>
            <a:outerShdw blurRad="88900" sx="102000" sy="102000" algn="ctr" rotWithShape="0">
              <a:prstClr val="black">
                <a:alpha val="10000"/>
              </a:prstClr>
            </a:outerShdw>
          </a:effectLst>
          <a:scene3d>
            <a:camera prst="orthographicFront"/>
            <a:lightRig rig="threePt" dir="t"/>
          </a:scene3d>
          <a:sp3d>
            <a:bevelT w="127000" h="127000"/>
            <a:bevelB w="127000" h="127000"/>
          </a:sp3d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spc="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0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rad7BC60!$I$1</c:f>
              <c:strCache>
                <c:ptCount val="1"/>
                <c:pt idx="0">
                  <c:v>Soma de Qtd.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4FC8-47A2-A0AF-A1063DA26B6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4-4FC8-47A2-A0AF-A1063DA26B6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4FC8-47A2-A0AF-A1063DA26B6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6-4FC8-47A2-A0AF-A1063DA26B6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4FC8-47A2-A0AF-A1063DA26B6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8-4FC8-47A2-A0AF-A1063DA26B6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4FC8-47A2-A0AF-A1063DA26B6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A-4FC8-47A2-A0AF-A1063DA26B6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4FC8-47A2-A0AF-A1063DA26B69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C-4FC8-47A2-A0AF-A1063DA26B69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4FC8-47A2-A0AF-A1063DA26B69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E-4FC8-47A2-A0AF-A1063DA26B69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4FC8-47A2-A0AF-A1063DA26B69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4FC8-47A2-A0AF-A1063DA26B69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4FC8-47A2-A0AF-A1063DA26B69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4FC8-47A2-A0AF-A1063DA26B69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4FC8-47A2-A0AF-A1063DA26B69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4FC8-47A2-A0AF-A1063DA26B69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4FC8-47A2-A0AF-A1063DA26B69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4FC8-47A2-A0AF-A1063DA26B69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4FC8-47A2-A0AF-A1063DA26B69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4FC8-47A2-A0AF-A1063DA26B69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4FC8-47A2-A0AF-A1063DA26B69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4FC8-47A2-A0AF-A1063DA26B69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E-4FC8-47A2-A0AF-A1063DA26B69}"/>
                </c:ext>
              </c:extLst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4FC8-47A2-A0AF-A1063DA26B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rad7BC60!$H$2:$H$15</c:f>
              <c:strCache>
                <c:ptCount val="13"/>
                <c:pt idx="0">
                  <c:v>LS 630 </c:v>
                </c:pt>
                <c:pt idx="1">
                  <c:v>LS 450 </c:v>
                </c:pt>
                <c:pt idx="2">
                  <c:v>LS 400 </c:v>
                </c:pt>
                <c:pt idx="3">
                  <c:v>LS 710 </c:v>
                </c:pt>
                <c:pt idx="4">
                  <c:v>LS 560 </c:v>
                </c:pt>
                <c:pt idx="5">
                  <c:v>LS 315 </c:v>
                </c:pt>
                <c:pt idx="6">
                  <c:v>LS 200 </c:v>
                </c:pt>
                <c:pt idx="7">
                  <c:v>LS 800 </c:v>
                </c:pt>
                <c:pt idx="8">
                  <c:v>BLS 315</c:v>
                </c:pt>
                <c:pt idx="9">
                  <c:v>LS 355 </c:v>
                </c:pt>
                <c:pt idx="10">
                  <c:v>BLS 400</c:v>
                </c:pt>
                <c:pt idx="11">
                  <c:v>BLS 900</c:v>
                </c:pt>
                <c:pt idx="12">
                  <c:v>BLS 630</c:v>
                </c:pt>
              </c:strCache>
            </c:strRef>
          </c:cat>
          <c:val>
            <c:numRef>
              <c:f>rad7BC60!$I$2:$I$15</c:f>
              <c:numCache>
                <c:formatCode>General</c:formatCode>
                <c:ptCount val="13"/>
                <c:pt idx="0">
                  <c:v>34</c:v>
                </c:pt>
                <c:pt idx="1">
                  <c:v>23</c:v>
                </c:pt>
                <c:pt idx="2">
                  <c:v>20</c:v>
                </c:pt>
                <c:pt idx="3">
                  <c:v>17</c:v>
                </c:pt>
                <c:pt idx="4">
                  <c:v>12</c:v>
                </c:pt>
                <c:pt idx="5">
                  <c:v>10</c:v>
                </c:pt>
                <c:pt idx="6">
                  <c:v>8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C8-47A2-A0AF-A1063DA26B69}"/>
            </c:ext>
          </c:extLst>
        </c:ser>
        <c:ser>
          <c:idx val="1"/>
          <c:order val="1"/>
          <c:tx>
            <c:strRef>
              <c:f>rad7BC60!$J$1</c:f>
              <c:strCache>
                <c:ptCount val="1"/>
                <c:pt idx="0">
                  <c:v>Soma de REPRESENTATIVIDADE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0-4FC8-47A2-A0AF-A1063DA26B6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4FC8-47A2-A0AF-A1063DA26B6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2-4FC8-47A2-A0AF-A1063DA26B6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4FC8-47A2-A0AF-A1063DA26B6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4-4FC8-47A2-A0AF-A1063DA26B6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4FC8-47A2-A0AF-A1063DA26B6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6-4FC8-47A2-A0AF-A1063DA26B6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4FC8-47A2-A0AF-A1063DA26B6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8-4FC8-47A2-A0AF-A1063DA26B69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4FC8-47A2-A0AF-A1063DA26B69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A-4FC8-47A2-A0AF-A1063DA26B69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4FC8-47A2-A0AF-A1063DA26B69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C-4FC8-47A2-A0AF-A1063DA26B69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4FC8-47A2-A0AF-A1063DA26B69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4FC8-47A2-A0AF-A1063DA26B69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4FC8-47A2-A0AF-A1063DA26B69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4FC8-47A2-A0AF-A1063DA26B69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4FC8-47A2-A0AF-A1063DA26B69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5-4FC8-47A2-A0AF-A1063DA26B69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4FC8-47A2-A0AF-A1063DA26B69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7-4FC8-47A2-A0AF-A1063DA26B69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8-4FC8-47A2-A0AF-A1063DA26B69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9-4FC8-47A2-A0AF-A1063DA26B69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A-4FC8-47A2-A0AF-A1063DA26B69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B-4FC8-47A2-A0AF-A1063DA26B69}"/>
                </c:ext>
              </c:extLst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C-4FC8-47A2-A0AF-A1063DA26B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rad7BC60!$H$2:$H$15</c:f>
              <c:strCache>
                <c:ptCount val="13"/>
                <c:pt idx="0">
                  <c:v>LS 630 </c:v>
                </c:pt>
                <c:pt idx="1">
                  <c:v>LS 450 </c:v>
                </c:pt>
                <c:pt idx="2">
                  <c:v>LS 400 </c:v>
                </c:pt>
                <c:pt idx="3">
                  <c:v>LS 710 </c:v>
                </c:pt>
                <c:pt idx="4">
                  <c:v>LS 560 </c:v>
                </c:pt>
                <c:pt idx="5">
                  <c:v>LS 315 </c:v>
                </c:pt>
                <c:pt idx="6">
                  <c:v>LS 200 </c:v>
                </c:pt>
                <c:pt idx="7">
                  <c:v>LS 800 </c:v>
                </c:pt>
                <c:pt idx="8">
                  <c:v>BLS 315</c:v>
                </c:pt>
                <c:pt idx="9">
                  <c:v>LS 355 </c:v>
                </c:pt>
                <c:pt idx="10">
                  <c:v>BLS 400</c:v>
                </c:pt>
                <c:pt idx="11">
                  <c:v>BLS 900</c:v>
                </c:pt>
                <c:pt idx="12">
                  <c:v>BLS 630</c:v>
                </c:pt>
              </c:strCache>
            </c:strRef>
          </c:cat>
          <c:val>
            <c:numRef>
              <c:f>rad7BC60!$J$2:$J$15</c:f>
              <c:numCache>
                <c:formatCode>0.0%</c:formatCode>
                <c:ptCount val="13"/>
                <c:pt idx="0">
                  <c:v>0.17258883248730963</c:v>
                </c:pt>
                <c:pt idx="1">
                  <c:v>0.116751269035533</c:v>
                </c:pt>
                <c:pt idx="2">
                  <c:v>0.10152284263959392</c:v>
                </c:pt>
                <c:pt idx="3">
                  <c:v>8.6294416243654831E-2</c:v>
                </c:pt>
                <c:pt idx="4">
                  <c:v>6.0913705583756347E-2</c:v>
                </c:pt>
                <c:pt idx="5">
                  <c:v>5.0761421319796961E-2</c:v>
                </c:pt>
                <c:pt idx="6">
                  <c:v>4.060913705583756E-2</c:v>
                </c:pt>
                <c:pt idx="7">
                  <c:v>2.5380710659898477E-2</c:v>
                </c:pt>
                <c:pt idx="8">
                  <c:v>2.5380710659898477E-2</c:v>
                </c:pt>
                <c:pt idx="9">
                  <c:v>2.5380710659898477E-2</c:v>
                </c:pt>
                <c:pt idx="10">
                  <c:v>2.030456852791878E-2</c:v>
                </c:pt>
                <c:pt idx="11">
                  <c:v>2.030456852791878E-2</c:v>
                </c:pt>
                <c:pt idx="12">
                  <c:v>2.030456852791878E-2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C8-47A2-A0AF-A1063DA26B69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1133474</xdr:colOff>
      <xdr:row>0</xdr:row>
      <xdr:rowOff>0</xdr:rowOff>
    </xdr:from>
    <xdr:to>
      <xdr:col>25</xdr:col>
      <xdr:colOff>314325</xdr:colOff>
      <xdr:row>31</xdr:row>
      <xdr:rowOff>100014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89BEB184-6A0F-B459-3015-5ABBFEA4F8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afael Grave" refreshedDate="44985.656835416667" createdVersion="8" refreshedVersion="8" minRefreshableVersion="3" recordCount="134" xr:uid="{00000000-000A-0000-FFFF-FFFF0A000000}">
  <cacheSource type="worksheet">
    <worksheetSource name="Tabela1[[Qtd.]:[REPRESENTATIVIDADE]]"/>
  </cacheSource>
  <cacheFields count="3">
    <cacheField name="Qtd." numFmtId="0">
      <sharedItems containsSemiMixedTypes="0" containsString="0" containsNumber="1" containsInteger="1" minValue="1" maxValue="10"/>
    </cacheField>
    <cacheField name="MODELO" numFmtId="0">
      <sharedItems count="36">
        <s v="LS 400 "/>
        <s v="LS 315 "/>
        <s v="LS 450 "/>
        <s v="LS 560 "/>
        <s v="LS 710 "/>
        <s v="LS 224 "/>
        <s v="LS 630 "/>
        <s v="LS 200 "/>
        <s v="LS 280 "/>
        <s v="LS 500 "/>
        <s v="LSC 400"/>
        <s v="LS 250 "/>
        <s v="LSC 800"/>
        <s v="LSC 900"/>
        <s v="LSC 560"/>
        <s v="LSC 710"/>
        <s v="LS 900 "/>
        <s v="LS 355 "/>
        <s v="LS 800 "/>
        <s v="LSC 315"/>
        <s v="LSC 500"/>
        <s v="LSF 710"/>
        <s v="LSF 500"/>
        <s v="LS 450"/>
        <s v="LSC 630"/>
        <s v="BLS 112"/>
        <s v="BLS 315"/>
        <s v="BLS 200"/>
        <s v="BLSC 50"/>
        <s v="BLS 630"/>
        <s v="BLS 500"/>
        <s v="BLS 560"/>
        <s v="BLS 355"/>
        <s v="BLS 710"/>
        <s v="BLS 400"/>
        <s v="BLS 900"/>
      </sharedItems>
    </cacheField>
    <cacheField name="REPRESENTATIVIDADE" numFmtId="10">
      <sharedItems containsSemiMixedTypes="0" containsString="0" containsNumber="1" minValue="5.076142131979695E-3" maxValue="5.0761421319796954E-2" count="6">
        <n v="5.076142131979695E-3"/>
        <n v="1.015228426395939E-2"/>
        <n v="2.030456852791878E-2"/>
        <n v="5.0761421319796954E-2"/>
        <n v="4.060913705583756E-2"/>
        <n v="1.5228426395939087E-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4">
  <r>
    <n v="1"/>
    <x v="0"/>
    <x v="0"/>
  </r>
  <r>
    <n v="1"/>
    <x v="1"/>
    <x v="0"/>
  </r>
  <r>
    <n v="1"/>
    <x v="2"/>
    <x v="0"/>
  </r>
  <r>
    <n v="1"/>
    <x v="0"/>
    <x v="0"/>
  </r>
  <r>
    <n v="1"/>
    <x v="3"/>
    <x v="0"/>
  </r>
  <r>
    <n v="1"/>
    <x v="4"/>
    <x v="0"/>
  </r>
  <r>
    <n v="1"/>
    <x v="5"/>
    <x v="0"/>
  </r>
  <r>
    <n v="1"/>
    <x v="0"/>
    <x v="0"/>
  </r>
  <r>
    <n v="1"/>
    <x v="6"/>
    <x v="0"/>
  </r>
  <r>
    <n v="2"/>
    <x v="7"/>
    <x v="1"/>
  </r>
  <r>
    <n v="1"/>
    <x v="2"/>
    <x v="0"/>
  </r>
  <r>
    <n v="1"/>
    <x v="5"/>
    <x v="0"/>
  </r>
  <r>
    <n v="4"/>
    <x v="4"/>
    <x v="2"/>
  </r>
  <r>
    <n v="4"/>
    <x v="4"/>
    <x v="2"/>
  </r>
  <r>
    <n v="1"/>
    <x v="8"/>
    <x v="0"/>
  </r>
  <r>
    <n v="1"/>
    <x v="0"/>
    <x v="0"/>
  </r>
  <r>
    <n v="1"/>
    <x v="6"/>
    <x v="0"/>
  </r>
  <r>
    <n v="1"/>
    <x v="3"/>
    <x v="0"/>
  </r>
  <r>
    <n v="1"/>
    <x v="9"/>
    <x v="0"/>
  </r>
  <r>
    <n v="1"/>
    <x v="7"/>
    <x v="0"/>
  </r>
  <r>
    <n v="1"/>
    <x v="8"/>
    <x v="0"/>
  </r>
  <r>
    <n v="1"/>
    <x v="0"/>
    <x v="0"/>
  </r>
  <r>
    <n v="1"/>
    <x v="10"/>
    <x v="0"/>
  </r>
  <r>
    <n v="1"/>
    <x v="11"/>
    <x v="0"/>
  </r>
  <r>
    <n v="1"/>
    <x v="12"/>
    <x v="0"/>
  </r>
  <r>
    <n v="1"/>
    <x v="13"/>
    <x v="0"/>
  </r>
  <r>
    <n v="1"/>
    <x v="14"/>
    <x v="0"/>
  </r>
  <r>
    <n v="1"/>
    <x v="6"/>
    <x v="0"/>
  </r>
  <r>
    <n v="1"/>
    <x v="3"/>
    <x v="0"/>
  </r>
  <r>
    <n v="1"/>
    <x v="12"/>
    <x v="0"/>
  </r>
  <r>
    <n v="2"/>
    <x v="3"/>
    <x v="1"/>
  </r>
  <r>
    <n v="1"/>
    <x v="15"/>
    <x v="0"/>
  </r>
  <r>
    <n v="1"/>
    <x v="10"/>
    <x v="0"/>
  </r>
  <r>
    <n v="1"/>
    <x v="6"/>
    <x v="0"/>
  </r>
  <r>
    <n v="1"/>
    <x v="6"/>
    <x v="0"/>
  </r>
  <r>
    <n v="10"/>
    <x v="6"/>
    <x v="3"/>
  </r>
  <r>
    <n v="1"/>
    <x v="4"/>
    <x v="0"/>
  </r>
  <r>
    <n v="2"/>
    <x v="14"/>
    <x v="1"/>
  </r>
  <r>
    <n v="1"/>
    <x v="7"/>
    <x v="0"/>
  </r>
  <r>
    <n v="1"/>
    <x v="0"/>
    <x v="0"/>
  </r>
  <r>
    <n v="1"/>
    <x v="0"/>
    <x v="0"/>
  </r>
  <r>
    <n v="1"/>
    <x v="3"/>
    <x v="0"/>
  </r>
  <r>
    <n v="8"/>
    <x v="2"/>
    <x v="4"/>
  </r>
  <r>
    <n v="8"/>
    <x v="2"/>
    <x v="4"/>
  </r>
  <r>
    <n v="1"/>
    <x v="16"/>
    <x v="0"/>
  </r>
  <r>
    <n v="1"/>
    <x v="1"/>
    <x v="0"/>
  </r>
  <r>
    <n v="1"/>
    <x v="17"/>
    <x v="0"/>
  </r>
  <r>
    <n v="1"/>
    <x v="0"/>
    <x v="0"/>
  </r>
  <r>
    <n v="1"/>
    <x v="17"/>
    <x v="0"/>
  </r>
  <r>
    <n v="1"/>
    <x v="2"/>
    <x v="0"/>
  </r>
  <r>
    <n v="1"/>
    <x v="8"/>
    <x v="0"/>
  </r>
  <r>
    <n v="4"/>
    <x v="7"/>
    <x v="2"/>
  </r>
  <r>
    <n v="1"/>
    <x v="16"/>
    <x v="0"/>
  </r>
  <r>
    <n v="1"/>
    <x v="4"/>
    <x v="0"/>
  </r>
  <r>
    <n v="1"/>
    <x v="4"/>
    <x v="0"/>
  </r>
  <r>
    <n v="1"/>
    <x v="3"/>
    <x v="0"/>
  </r>
  <r>
    <n v="1"/>
    <x v="4"/>
    <x v="0"/>
  </r>
  <r>
    <n v="3"/>
    <x v="2"/>
    <x v="5"/>
  </r>
  <r>
    <n v="1"/>
    <x v="11"/>
    <x v="0"/>
  </r>
  <r>
    <n v="1"/>
    <x v="1"/>
    <x v="0"/>
  </r>
  <r>
    <n v="1"/>
    <x v="4"/>
    <x v="0"/>
  </r>
  <r>
    <n v="2"/>
    <x v="1"/>
    <x v="1"/>
  </r>
  <r>
    <n v="1"/>
    <x v="11"/>
    <x v="0"/>
  </r>
  <r>
    <n v="3"/>
    <x v="18"/>
    <x v="5"/>
  </r>
  <r>
    <n v="1"/>
    <x v="19"/>
    <x v="0"/>
  </r>
  <r>
    <n v="1"/>
    <x v="3"/>
    <x v="0"/>
  </r>
  <r>
    <n v="4"/>
    <x v="6"/>
    <x v="2"/>
  </r>
  <r>
    <n v="8"/>
    <x v="6"/>
    <x v="4"/>
  </r>
  <r>
    <n v="1"/>
    <x v="19"/>
    <x v="0"/>
  </r>
  <r>
    <n v="1"/>
    <x v="20"/>
    <x v="0"/>
  </r>
  <r>
    <n v="1"/>
    <x v="4"/>
    <x v="0"/>
  </r>
  <r>
    <n v="1"/>
    <x v="1"/>
    <x v="0"/>
  </r>
  <r>
    <n v="2"/>
    <x v="4"/>
    <x v="1"/>
  </r>
  <r>
    <n v="1"/>
    <x v="21"/>
    <x v="0"/>
  </r>
  <r>
    <n v="3"/>
    <x v="17"/>
    <x v="5"/>
  </r>
  <r>
    <n v="1"/>
    <x v="9"/>
    <x v="0"/>
  </r>
  <r>
    <n v="1"/>
    <x v="19"/>
    <x v="0"/>
  </r>
  <r>
    <n v="1"/>
    <x v="13"/>
    <x v="0"/>
  </r>
  <r>
    <n v="1"/>
    <x v="9"/>
    <x v="0"/>
  </r>
  <r>
    <n v="2"/>
    <x v="6"/>
    <x v="1"/>
  </r>
  <r>
    <n v="1"/>
    <x v="1"/>
    <x v="0"/>
  </r>
  <r>
    <n v="1"/>
    <x v="0"/>
    <x v="0"/>
  </r>
  <r>
    <n v="1"/>
    <x v="1"/>
    <x v="0"/>
  </r>
  <r>
    <n v="1"/>
    <x v="3"/>
    <x v="0"/>
  </r>
  <r>
    <n v="1"/>
    <x v="0"/>
    <x v="0"/>
  </r>
  <r>
    <n v="1"/>
    <x v="6"/>
    <x v="0"/>
  </r>
  <r>
    <n v="1"/>
    <x v="6"/>
    <x v="0"/>
  </r>
  <r>
    <n v="2"/>
    <x v="0"/>
    <x v="1"/>
  </r>
  <r>
    <n v="2"/>
    <x v="0"/>
    <x v="1"/>
  </r>
  <r>
    <n v="1"/>
    <x v="18"/>
    <x v="0"/>
  </r>
  <r>
    <n v="1"/>
    <x v="22"/>
    <x v="0"/>
  </r>
  <r>
    <n v="2"/>
    <x v="3"/>
    <x v="1"/>
  </r>
  <r>
    <n v="1"/>
    <x v="3"/>
    <x v="0"/>
  </r>
  <r>
    <n v="2"/>
    <x v="6"/>
    <x v="1"/>
  </r>
  <r>
    <n v="1"/>
    <x v="2"/>
    <x v="0"/>
  </r>
  <r>
    <n v="1"/>
    <x v="1"/>
    <x v="0"/>
  </r>
  <r>
    <n v="1"/>
    <x v="1"/>
    <x v="0"/>
  </r>
  <r>
    <n v="1"/>
    <x v="23"/>
    <x v="0"/>
  </r>
  <r>
    <n v="1"/>
    <x v="12"/>
    <x v="0"/>
  </r>
  <r>
    <n v="3"/>
    <x v="0"/>
    <x v="5"/>
  </r>
  <r>
    <n v="3"/>
    <x v="0"/>
    <x v="5"/>
  </r>
  <r>
    <n v="1"/>
    <x v="24"/>
    <x v="0"/>
  </r>
  <r>
    <n v="1"/>
    <x v="6"/>
    <x v="0"/>
  </r>
  <r>
    <n v="1"/>
    <x v="18"/>
    <x v="0"/>
  </r>
  <r>
    <n v="1"/>
    <x v="16"/>
    <x v="0"/>
  </r>
  <r>
    <n v="1"/>
    <x v="25"/>
    <x v="0"/>
  </r>
  <r>
    <n v="1"/>
    <x v="26"/>
    <x v="0"/>
  </r>
  <r>
    <n v="1"/>
    <x v="27"/>
    <x v="0"/>
  </r>
  <r>
    <n v="1"/>
    <x v="27"/>
    <x v="0"/>
  </r>
  <r>
    <n v="1"/>
    <x v="28"/>
    <x v="0"/>
  </r>
  <r>
    <n v="1"/>
    <x v="29"/>
    <x v="0"/>
  </r>
  <r>
    <n v="1"/>
    <x v="30"/>
    <x v="0"/>
  </r>
  <r>
    <n v="1"/>
    <x v="31"/>
    <x v="0"/>
  </r>
  <r>
    <n v="1"/>
    <x v="26"/>
    <x v="0"/>
  </r>
  <r>
    <n v="1"/>
    <x v="26"/>
    <x v="0"/>
  </r>
  <r>
    <n v="1"/>
    <x v="29"/>
    <x v="0"/>
  </r>
  <r>
    <n v="1"/>
    <x v="32"/>
    <x v="0"/>
  </r>
  <r>
    <n v="1"/>
    <x v="33"/>
    <x v="0"/>
  </r>
  <r>
    <n v="1"/>
    <x v="34"/>
    <x v="0"/>
  </r>
  <r>
    <n v="1"/>
    <x v="34"/>
    <x v="0"/>
  </r>
  <r>
    <n v="1"/>
    <x v="29"/>
    <x v="0"/>
  </r>
  <r>
    <n v="1"/>
    <x v="29"/>
    <x v="0"/>
  </r>
  <r>
    <n v="1"/>
    <x v="31"/>
    <x v="0"/>
  </r>
  <r>
    <n v="1"/>
    <x v="32"/>
    <x v="0"/>
  </r>
  <r>
    <n v="1"/>
    <x v="26"/>
    <x v="0"/>
  </r>
  <r>
    <n v="1"/>
    <x v="27"/>
    <x v="0"/>
  </r>
  <r>
    <n v="1"/>
    <x v="35"/>
    <x v="0"/>
  </r>
  <r>
    <n v="1"/>
    <x v="35"/>
    <x v="0"/>
  </r>
  <r>
    <n v="1"/>
    <x v="34"/>
    <x v="0"/>
  </r>
  <r>
    <n v="2"/>
    <x v="35"/>
    <x v="1"/>
  </r>
  <r>
    <n v="1"/>
    <x v="30"/>
    <x v="0"/>
  </r>
  <r>
    <n v="1"/>
    <x v="26"/>
    <x v="0"/>
  </r>
  <r>
    <n v="1"/>
    <x v="33"/>
    <x v="0"/>
  </r>
  <r>
    <n v="1"/>
    <x v="34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a dinâmica3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1">
  <location ref="H1:J15" firstHeaderRow="0" firstDataRow="1" firstDataCol="1"/>
  <pivotFields count="3">
    <pivotField dataField="1" showAll="0"/>
    <pivotField axis="axisRow" showAll="0" measureFilter="1" sortType="descending">
      <items count="37">
        <item x="25"/>
        <item x="27"/>
        <item x="26"/>
        <item x="32"/>
        <item x="34"/>
        <item x="30"/>
        <item x="31"/>
        <item x="29"/>
        <item x="33"/>
        <item x="35"/>
        <item x="28"/>
        <item x="7"/>
        <item x="5"/>
        <item x="11"/>
        <item x="8"/>
        <item x="1"/>
        <item x="17"/>
        <item x="0"/>
        <item x="23"/>
        <item x="2"/>
        <item x="9"/>
        <item x="3"/>
        <item x="6"/>
        <item x="4"/>
        <item x="18"/>
        <item x="16"/>
        <item x="19"/>
        <item x="10"/>
        <item x="20"/>
        <item x="14"/>
        <item x="24"/>
        <item x="15"/>
        <item x="12"/>
        <item x="13"/>
        <item x="22"/>
        <item x="2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numFmtId="10" showAll="0">
      <items count="7">
        <item x="0"/>
        <item x="1"/>
        <item x="5"/>
        <item x="2"/>
        <item x="4"/>
        <item x="3"/>
        <item t="default"/>
      </items>
    </pivotField>
  </pivotFields>
  <rowFields count="1">
    <field x="1"/>
  </rowFields>
  <rowItems count="14">
    <i>
      <x v="22"/>
    </i>
    <i>
      <x v="19"/>
    </i>
    <i>
      <x v="17"/>
    </i>
    <i>
      <x v="23"/>
    </i>
    <i>
      <x v="21"/>
    </i>
    <i>
      <x v="15"/>
    </i>
    <i>
      <x v="11"/>
    </i>
    <i>
      <x v="24"/>
    </i>
    <i>
      <x v="2"/>
    </i>
    <i>
      <x v="16"/>
    </i>
    <i>
      <x v="4"/>
    </i>
    <i>
      <x v="9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Soma de Qtd." fld="0" baseField="0" baseItem="0"/>
    <dataField name="Soma de REPRESENTATIVIDADE" fld="2" baseField="0" baseItem="0" numFmtId="164"/>
  </dataFields>
  <formats count="15">
    <format dxfId="26">
      <pivotArea collapsedLevelsAreSubtotals="1" fieldPosition="0">
        <references count="2">
          <reference field="4294967294" count="1" selected="0">
            <x v="1"/>
          </reference>
          <reference field="1" count="0"/>
        </references>
      </pivotArea>
    </format>
    <format dxfId="2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3">
      <pivotArea field="1" type="button" dataOnly="0" labelOnly="1" outline="0" axis="axisRow" fieldPosition="0"/>
    </format>
    <format dxfId="22">
      <pivotArea field="1" type="button" dataOnly="0" labelOnly="1" outline="0" axis="axisRow" fieldPosition="0"/>
    </format>
    <format dxfId="21">
      <pivotArea field="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8">
      <pivotArea dataOnly="0" outline="0" fieldPosition="0">
        <references count="1">
          <reference field="4294967294" count="1">
            <x v="1"/>
          </reference>
        </references>
      </pivotArea>
    </format>
    <format dxfId="17">
      <pivotArea dataOnly="0" outline="0" fieldPosition="0">
        <references count="1">
          <reference field="4294967294" count="1">
            <x v="1"/>
          </reference>
        </references>
      </pivotArea>
    </format>
    <format dxfId="16">
      <pivotArea field="1" grandRow="1" outline="0" collapsedLevelsAreSubtotals="1" axis="axisRow" fieldPosition="0">
        <references count="1">
          <reference field="4294967294" count="1" selected="0">
            <x v="1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4">
      <pivotArea collapsedLevelsAreSubtotals="1" fieldPosition="0">
        <references count="1">
          <reference field="1" count="13">
            <x v="2"/>
            <x v="4"/>
            <x v="7"/>
            <x v="9"/>
            <x v="11"/>
            <x v="15"/>
            <x v="16"/>
            <x v="17"/>
            <x v="19"/>
            <x v="21"/>
            <x v="22"/>
            <x v="23"/>
            <x v="24"/>
          </reference>
        </references>
      </pivotArea>
    </format>
    <format dxfId="13">
      <pivotArea dataOnly="0" labelOnly="1" fieldPosition="0">
        <references count="1">
          <reference field="1" count="13">
            <x v="2"/>
            <x v="4"/>
            <x v="7"/>
            <x v="9"/>
            <x v="11"/>
            <x v="15"/>
            <x v="16"/>
            <x v="17"/>
            <x v="19"/>
            <x v="21"/>
            <x v="22"/>
            <x v="23"/>
            <x v="24"/>
          </reference>
        </references>
      </pivotArea>
    </format>
    <format dxfId="12">
      <pivotArea dataOnly="0" fieldPosition="0">
        <references count="1">
          <reference field="1" count="13">
            <x v="2"/>
            <x v="4"/>
            <x v="7"/>
            <x v="9"/>
            <x v="11"/>
            <x v="15"/>
            <x v="16"/>
            <x v="17"/>
            <x v="19"/>
            <x v="21"/>
            <x v="22"/>
            <x v="23"/>
            <x v="24"/>
          </reference>
        </references>
      </pivotArea>
    </format>
  </formats>
  <chartFormats count="2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22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19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17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23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21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1" count="1" selected="0">
            <x v="15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0"/>
          </reference>
          <reference field="1" count="1" selected="0">
            <x v="11"/>
          </reference>
        </references>
      </pivotArea>
    </chartFormat>
    <chartFormat chart="0" format="9">
      <pivotArea type="data" outline="0" fieldPosition="0">
        <references count="2">
          <reference field="4294967294" count="1" selected="0">
            <x v="0"/>
          </reference>
          <reference field="1" count="1" selected="0">
            <x v="24"/>
          </reference>
        </references>
      </pivotArea>
    </chartFormat>
    <chartFormat chart="0" format="10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11">
      <pivotArea type="data" outline="0" fieldPosition="0">
        <references count="2">
          <reference field="4294967294" count="1" selected="0">
            <x v="0"/>
          </reference>
          <reference field="1" count="1" selected="0">
            <x v="16"/>
          </reference>
        </references>
      </pivotArea>
    </chartFormat>
    <chartFormat chart="0" format="12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0" format="13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0" format="14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0" format="15">
      <pivotArea type="data" outline="0" fieldPosition="0">
        <references count="2">
          <reference field="4294967294" count="1" selected="0">
            <x v="1"/>
          </reference>
          <reference field="1" count="1" selected="0">
            <x v="22"/>
          </reference>
        </references>
      </pivotArea>
    </chartFormat>
    <chartFormat chart="0" format="16">
      <pivotArea type="data" outline="0" fieldPosition="0">
        <references count="2">
          <reference field="4294967294" count="1" selected="0">
            <x v="1"/>
          </reference>
          <reference field="1" count="1" selected="0">
            <x v="19"/>
          </reference>
        </references>
      </pivotArea>
    </chartFormat>
    <chartFormat chart="0" format="17">
      <pivotArea type="data" outline="0" fieldPosition="0">
        <references count="2">
          <reference field="4294967294" count="1" selected="0">
            <x v="1"/>
          </reference>
          <reference field="1" count="1" selected="0">
            <x v="17"/>
          </reference>
        </references>
      </pivotArea>
    </chartFormat>
    <chartFormat chart="0" format="18">
      <pivotArea type="data" outline="0" fieldPosition="0">
        <references count="2">
          <reference field="4294967294" count="1" selected="0">
            <x v="1"/>
          </reference>
          <reference field="1" count="1" selected="0">
            <x v="23"/>
          </reference>
        </references>
      </pivotArea>
    </chartFormat>
    <chartFormat chart="0" format="19">
      <pivotArea type="data" outline="0" fieldPosition="0">
        <references count="2">
          <reference field="4294967294" count="1" selected="0">
            <x v="1"/>
          </reference>
          <reference field="1" count="1" selected="0">
            <x v="21"/>
          </reference>
        </references>
      </pivotArea>
    </chartFormat>
    <chartFormat chart="0" format="20">
      <pivotArea type="data" outline="0" fieldPosition="0">
        <references count="2">
          <reference field="4294967294" count="1" selected="0">
            <x v="1"/>
          </reference>
          <reference field="1" count="1" selected="0">
            <x v="15"/>
          </reference>
        </references>
      </pivotArea>
    </chartFormat>
    <chartFormat chart="0" format="21">
      <pivotArea type="data" outline="0" fieldPosition="0">
        <references count="2">
          <reference field="4294967294" count="1" selected="0">
            <x v="1"/>
          </reference>
          <reference field="1" count="1" selected="0">
            <x v="11"/>
          </reference>
        </references>
      </pivotArea>
    </chartFormat>
    <chartFormat chart="0" format="22">
      <pivotArea type="data" outline="0" fieldPosition="0">
        <references count="2">
          <reference field="4294967294" count="1" selected="0">
            <x v="1"/>
          </reference>
          <reference field="1" count="1" selected="0">
            <x v="24"/>
          </reference>
        </references>
      </pivotArea>
    </chartFormat>
    <chartFormat chart="0" format="23">
      <pivotArea type="data" outline="0" fieldPosition="0">
        <references count="2">
          <reference field="4294967294" count="1" selected="0">
            <x v="1"/>
          </reference>
          <reference field="1" count="1" selected="0">
            <x v="2"/>
          </reference>
        </references>
      </pivotArea>
    </chartFormat>
    <chartFormat chart="0" format="24">
      <pivotArea type="data" outline="0" fieldPosition="0">
        <references count="2">
          <reference field="4294967294" count="1" selected="0">
            <x v="1"/>
          </reference>
          <reference field="1" count="1" selected="0">
            <x v="16"/>
          </reference>
        </references>
      </pivotArea>
    </chartFormat>
    <chartFormat chart="0" format="25">
      <pivotArea type="data" outline="0" fieldPosition="0">
        <references count="2">
          <reference field="4294967294" count="1" selected="0">
            <x v="1"/>
          </reference>
          <reference field="1" count="1" selected="0">
            <x v="4"/>
          </reference>
        </references>
      </pivotArea>
    </chartFormat>
    <chartFormat chart="0" format="26">
      <pivotArea type="data" outline="0" fieldPosition="0">
        <references count="2">
          <reference field="4294967294" count="1" selected="0">
            <x v="1"/>
          </reference>
          <reference field="1" count="1" selected="0">
            <x v="9"/>
          </reference>
        </references>
      </pivotArea>
    </chartFormat>
    <chartFormat chart="0" format="27">
      <pivotArea type="data" outline="0" fieldPosition="0">
        <references count="2">
          <reference field="4294967294" count="1" selected="0">
            <x v="1"/>
          </reference>
          <reference field="1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1" type="valueGreaterThanOrEqual" evalOrder="-1" id="6" iMeasureFld="0">
      <autoFilter ref="A1">
        <filterColumn colId="0">
          <customFilters>
            <customFilter operator="greaterThanOrEqual" val="4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1:G136" totalsRowCount="1" headerRowDxfId="11" tableBorderDxfId="10">
  <autoFilter ref="B1:G135" xr:uid="{00000000-0009-0000-0100-000001000000}"/>
  <tableColumns count="6">
    <tableColumn id="1" xr3:uid="{00000000-0010-0000-0000-000001000000}" name="Cod. Produto" dataDxfId="9" totalsRowDxfId="8"/>
    <tableColumn id="2" xr3:uid="{00000000-0010-0000-0000-000002000000}" name="Des. Produto" dataDxfId="7" totalsRowDxfId="6"/>
    <tableColumn id="3" xr3:uid="{00000000-0010-0000-0000-000003000000}" name="Qtd." totalsRowFunction="sum" dataDxfId="5" totalsRowDxfId="4"/>
    <tableColumn id="4" xr3:uid="{00000000-0010-0000-0000-000004000000}" name="MODELO" dataDxfId="3" totalsRowDxfId="2">
      <calculatedColumnFormula>MID(C2,7,7)</calculatedColumnFormula>
    </tableColumn>
    <tableColumn id="5" xr3:uid="{00000000-0010-0000-0000-000005000000}" name="REPRESENTATIVIDADE" totalsRowFunction="sum" dataDxfId="1" totalsRowDxfId="0">
      <calculatedColumnFormula>Tabela1[[#This Row],[Qtd.]]/Tabela1[[#Totals],[Qtd.]]</calculatedColumnFormula>
    </tableColumn>
    <tableColumn id="6" xr3:uid="{D6930B32-266F-4A4C-9087-F5A9531EA247}" name="SEQ.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6"/>
  <sheetViews>
    <sheetView showGridLines="0" tabSelected="1" zoomScaleNormal="100" workbookViewId="0">
      <selection activeCell="A11" activeCellId="5" sqref="A5 A7 A8 A9 A10 A11"/>
    </sheetView>
  </sheetViews>
  <sheetFormatPr defaultRowHeight="15" x14ac:dyDescent="0.25"/>
  <cols>
    <col min="1" max="1" width="9.140625" customWidth="1"/>
    <col min="2" max="2" width="13.7109375" style="4" hidden="1" customWidth="1"/>
    <col min="3" max="3" width="78" style="4" hidden="1" customWidth="1"/>
    <col min="4" max="4" width="6.7109375" style="4" hidden="1" customWidth="1"/>
    <col min="5" max="5" width="17" style="4" hidden="1" customWidth="1"/>
    <col min="6" max="6" width="15.28515625" style="4" hidden="1" customWidth="1"/>
    <col min="7" max="7" width="17.85546875" customWidth="1"/>
    <col min="8" max="8" width="20.28515625" bestFit="1" customWidth="1"/>
    <col min="9" max="9" width="12.85546875" bestFit="1" customWidth="1"/>
    <col min="10" max="10" width="17" bestFit="1" customWidth="1"/>
    <col min="11" max="14" width="6.140625" bestFit="1" customWidth="1"/>
    <col min="15" max="15" width="10.7109375" bestFit="1" customWidth="1"/>
  </cols>
  <sheetData>
    <row r="1" spans="1:15" ht="45" x14ac:dyDescent="0.25">
      <c r="A1" t="s">
        <v>156</v>
      </c>
      <c r="B1" s="5" t="s">
        <v>0</v>
      </c>
      <c r="C1" s="1" t="s">
        <v>1</v>
      </c>
      <c r="D1" s="10" t="s">
        <v>2</v>
      </c>
      <c r="E1" s="13" t="s">
        <v>137</v>
      </c>
      <c r="F1" s="13" t="s">
        <v>154</v>
      </c>
      <c r="G1" s="22" t="s">
        <v>157</v>
      </c>
      <c r="H1" s="16" t="s">
        <v>138</v>
      </c>
      <c r="I1" s="17" t="s">
        <v>140</v>
      </c>
      <c r="J1" s="17" t="s">
        <v>155</v>
      </c>
    </row>
    <row r="2" spans="1:15" s="3" customFormat="1" x14ac:dyDescent="0.25">
      <c r="A2" s="3">
        <v>1.5</v>
      </c>
      <c r="B2" s="6">
        <v>25758</v>
      </c>
      <c r="C2" s="2" t="s">
        <v>3</v>
      </c>
      <c r="D2" s="11">
        <v>1</v>
      </c>
      <c r="E2" s="14" t="str">
        <f t="shared" ref="E2:E33" si="0">MID(C2,7,7)</f>
        <v xml:space="preserve">LS 400 </v>
      </c>
      <c r="F2" s="15">
        <f>Tabela1[[#This Row],[Qtd.]]/Tabela1[[#Totals],[Qtd.]]</f>
        <v>5.076142131979695E-3</v>
      </c>
      <c r="G2" s="3">
        <v>630</v>
      </c>
      <c r="H2" s="19" t="s">
        <v>151</v>
      </c>
      <c r="I2" s="20">
        <v>34</v>
      </c>
      <c r="J2" s="21">
        <v>0.17258883248730963</v>
      </c>
      <c r="K2"/>
      <c r="L2"/>
      <c r="M2"/>
      <c r="N2"/>
      <c r="O2"/>
    </row>
    <row r="3" spans="1:15" s="3" customFormat="1" x14ac:dyDescent="0.25">
      <c r="A3" s="3">
        <v>1</v>
      </c>
      <c r="B3" s="6">
        <v>25889</v>
      </c>
      <c r="C3" s="2" t="s">
        <v>4</v>
      </c>
      <c r="D3" s="11">
        <v>1</v>
      </c>
      <c r="E3" s="14" t="str">
        <f t="shared" si="0"/>
        <v xml:space="preserve">LS 315 </v>
      </c>
      <c r="F3" s="15">
        <f>Tabela1[[#This Row],[Qtd.]]/Tabela1[[#Totals],[Qtd.]]</f>
        <v>5.076142131979695E-3</v>
      </c>
      <c r="G3" s="3">
        <v>450</v>
      </c>
      <c r="H3" s="19" t="s">
        <v>149</v>
      </c>
      <c r="I3" s="20">
        <v>23</v>
      </c>
      <c r="J3" s="21">
        <v>0.116751269035533</v>
      </c>
      <c r="K3"/>
      <c r="L3"/>
      <c r="M3"/>
      <c r="N3"/>
      <c r="O3"/>
    </row>
    <row r="4" spans="1:15" s="3" customFormat="1" x14ac:dyDescent="0.25">
      <c r="A4" s="3">
        <v>1</v>
      </c>
      <c r="B4" s="6">
        <v>21414</v>
      </c>
      <c r="C4" s="2" t="s">
        <v>5</v>
      </c>
      <c r="D4" s="11">
        <v>1</v>
      </c>
      <c r="E4" s="14" t="str">
        <f t="shared" si="0"/>
        <v xml:space="preserve">LS 450 </v>
      </c>
      <c r="F4" s="15">
        <f>Tabela1[[#This Row],[Qtd.]]/Tabela1[[#Totals],[Qtd.]]</f>
        <v>5.076142131979695E-3</v>
      </c>
      <c r="G4" s="3">
        <v>400</v>
      </c>
      <c r="H4" s="19" t="s">
        <v>148</v>
      </c>
      <c r="I4" s="20">
        <v>20</v>
      </c>
      <c r="J4" s="21">
        <v>0.10152284263959392</v>
      </c>
      <c r="K4"/>
      <c r="L4"/>
      <c r="M4"/>
      <c r="N4"/>
      <c r="O4"/>
    </row>
    <row r="5" spans="1:15" s="3" customFormat="1" x14ac:dyDescent="0.25">
      <c r="A5" s="3">
        <v>1.5</v>
      </c>
      <c r="B5" s="6">
        <v>26456</v>
      </c>
      <c r="C5" s="2" t="s">
        <v>6</v>
      </c>
      <c r="D5" s="11">
        <v>1</v>
      </c>
      <c r="E5" s="14" t="str">
        <f t="shared" si="0"/>
        <v xml:space="preserve">LS 400 </v>
      </c>
      <c r="F5" s="15">
        <f>Tabela1[[#This Row],[Qtd.]]/Tabela1[[#Totals],[Qtd.]]</f>
        <v>5.076142131979695E-3</v>
      </c>
      <c r="G5" s="3">
        <v>710</v>
      </c>
      <c r="H5" s="19" t="s">
        <v>152</v>
      </c>
      <c r="I5" s="20">
        <v>17</v>
      </c>
      <c r="J5" s="21">
        <v>8.6294416243654831E-2</v>
      </c>
      <c r="K5"/>
      <c r="L5"/>
      <c r="M5"/>
      <c r="N5"/>
      <c r="O5"/>
    </row>
    <row r="6" spans="1:15" s="3" customFormat="1" x14ac:dyDescent="0.25">
      <c r="A6" s="3">
        <v>1.5</v>
      </c>
      <c r="B6" s="6">
        <v>26525</v>
      </c>
      <c r="C6" s="2" t="s">
        <v>7</v>
      </c>
      <c r="D6" s="11">
        <v>1</v>
      </c>
      <c r="E6" s="14" t="str">
        <f t="shared" si="0"/>
        <v xml:space="preserve">LS 560 </v>
      </c>
      <c r="F6" s="15">
        <f>Tabela1[[#This Row],[Qtd.]]/Tabela1[[#Totals],[Qtd.]]</f>
        <v>5.076142131979695E-3</v>
      </c>
      <c r="G6" s="3">
        <v>560</v>
      </c>
      <c r="H6" s="19" t="s">
        <v>150</v>
      </c>
      <c r="I6" s="20">
        <v>12</v>
      </c>
      <c r="J6" s="21">
        <v>6.0913705583756347E-2</v>
      </c>
      <c r="K6"/>
      <c r="L6"/>
      <c r="M6"/>
      <c r="N6"/>
      <c r="O6"/>
    </row>
    <row r="7" spans="1:15" s="3" customFormat="1" x14ac:dyDescent="0.25">
      <c r="A7" s="3">
        <v>1</v>
      </c>
      <c r="B7" s="6">
        <v>26719</v>
      </c>
      <c r="C7" s="2" t="s">
        <v>8</v>
      </c>
      <c r="D7" s="11">
        <v>1</v>
      </c>
      <c r="E7" s="14" t="str">
        <f t="shared" si="0"/>
        <v xml:space="preserve">LS 710 </v>
      </c>
      <c r="F7" s="15">
        <f>Tabela1[[#This Row],[Qtd.]]/Tabela1[[#Totals],[Qtd.]]</f>
        <v>5.076142131979695E-3</v>
      </c>
      <c r="G7" s="3">
        <v>315</v>
      </c>
      <c r="H7" s="19" t="s">
        <v>146</v>
      </c>
      <c r="I7" s="20">
        <v>10</v>
      </c>
      <c r="J7" s="21">
        <v>5.0761421319796961E-2</v>
      </c>
      <c r="K7"/>
      <c r="L7"/>
      <c r="M7"/>
      <c r="N7"/>
      <c r="O7"/>
    </row>
    <row r="8" spans="1:15" s="3" customFormat="1" x14ac:dyDescent="0.25">
      <c r="A8" s="3">
        <v>1</v>
      </c>
      <c r="B8" s="6">
        <v>26686</v>
      </c>
      <c r="C8" s="2" t="s">
        <v>9</v>
      </c>
      <c r="D8" s="11">
        <v>1</v>
      </c>
      <c r="E8" s="14" t="str">
        <f t="shared" si="0"/>
        <v xml:space="preserve">LS 224 </v>
      </c>
      <c r="F8" s="15">
        <f>Tabela1[[#This Row],[Qtd.]]/Tabela1[[#Totals],[Qtd.]]</f>
        <v>5.076142131979695E-3</v>
      </c>
      <c r="G8" s="3">
        <v>200</v>
      </c>
      <c r="H8" s="19" t="s">
        <v>145</v>
      </c>
      <c r="I8" s="20">
        <v>8</v>
      </c>
      <c r="J8" s="21">
        <v>4.060913705583756E-2</v>
      </c>
      <c r="K8"/>
      <c r="L8"/>
      <c r="M8"/>
      <c r="N8"/>
      <c r="O8"/>
    </row>
    <row r="9" spans="1:15" s="3" customFormat="1" x14ac:dyDescent="0.25">
      <c r="A9" s="3">
        <v>1.5</v>
      </c>
      <c r="B9" s="6">
        <v>26727</v>
      </c>
      <c r="C9" s="2" t="s">
        <v>10</v>
      </c>
      <c r="D9" s="11">
        <v>1</v>
      </c>
      <c r="E9" s="14" t="str">
        <f t="shared" si="0"/>
        <v xml:space="preserve">LS 400 </v>
      </c>
      <c r="F9" s="15">
        <f>Tabela1[[#This Row],[Qtd.]]/Tabela1[[#Totals],[Qtd.]]</f>
        <v>5.076142131979695E-3</v>
      </c>
      <c r="G9" s="3">
        <v>800</v>
      </c>
      <c r="H9" s="19" t="s">
        <v>153</v>
      </c>
      <c r="I9" s="20">
        <v>5</v>
      </c>
      <c r="J9" s="21">
        <v>2.5380710659898477E-2</v>
      </c>
      <c r="K9"/>
      <c r="L9"/>
      <c r="M9"/>
      <c r="N9"/>
      <c r="O9"/>
    </row>
    <row r="10" spans="1:15" s="3" customFormat="1" x14ac:dyDescent="0.25">
      <c r="A10" s="3">
        <v>1</v>
      </c>
      <c r="B10" s="6">
        <v>26876</v>
      </c>
      <c r="C10" s="2" t="s">
        <v>11</v>
      </c>
      <c r="D10" s="11">
        <v>1</v>
      </c>
      <c r="E10" s="14" t="str">
        <f t="shared" si="0"/>
        <v xml:space="preserve">LS 630 </v>
      </c>
      <c r="F10" s="15">
        <f>Tabela1[[#This Row],[Qtd.]]/Tabela1[[#Totals],[Qtd.]]</f>
        <v>5.076142131979695E-3</v>
      </c>
      <c r="G10" s="3">
        <v>355</v>
      </c>
      <c r="H10" s="19" t="s">
        <v>141</v>
      </c>
      <c r="I10" s="20">
        <v>5</v>
      </c>
      <c r="J10" s="21">
        <v>2.5380710659898477E-2</v>
      </c>
      <c r="K10"/>
      <c r="L10"/>
      <c r="M10"/>
      <c r="N10"/>
      <c r="O10"/>
    </row>
    <row r="11" spans="1:15" s="3" customFormat="1" x14ac:dyDescent="0.25">
      <c r="A11" s="3">
        <v>1.5</v>
      </c>
      <c r="B11" s="6">
        <v>26919</v>
      </c>
      <c r="C11" s="2" t="s">
        <v>12</v>
      </c>
      <c r="D11" s="11">
        <v>2</v>
      </c>
      <c r="E11" s="14" t="str">
        <f t="shared" si="0"/>
        <v xml:space="preserve">LS 200 </v>
      </c>
      <c r="F11" s="15">
        <f>Tabela1[[#This Row],[Qtd.]]/Tabela1[[#Totals],[Qtd.]]</f>
        <v>1.015228426395939E-2</v>
      </c>
      <c r="G11" s="3">
        <v>900</v>
      </c>
      <c r="H11" s="19" t="s">
        <v>147</v>
      </c>
      <c r="I11" s="20">
        <v>5</v>
      </c>
      <c r="J11" s="21">
        <v>2.5380710659898477E-2</v>
      </c>
      <c r="K11"/>
      <c r="L11"/>
      <c r="M11"/>
      <c r="N11"/>
      <c r="O11"/>
    </row>
    <row r="12" spans="1:15" s="3" customFormat="1" x14ac:dyDescent="0.25">
      <c r="B12" s="6">
        <v>27252</v>
      </c>
      <c r="C12" s="2" t="s">
        <v>13</v>
      </c>
      <c r="D12" s="11">
        <v>1</v>
      </c>
      <c r="E12" s="14" t="str">
        <f t="shared" si="0"/>
        <v xml:space="preserve">LS 450 </v>
      </c>
      <c r="F12" s="15">
        <f>Tabela1[[#This Row],[Qtd.]]/Tabela1[[#Totals],[Qtd.]]</f>
        <v>5.076142131979695E-3</v>
      </c>
      <c r="H12" s="19" t="s">
        <v>142</v>
      </c>
      <c r="I12" s="20">
        <v>4</v>
      </c>
      <c r="J12" s="21">
        <v>2.030456852791878E-2</v>
      </c>
      <c r="K12"/>
      <c r="L12"/>
      <c r="M12"/>
      <c r="N12"/>
      <c r="O12"/>
    </row>
    <row r="13" spans="1:15" s="3" customFormat="1" x14ac:dyDescent="0.25">
      <c r="B13" s="6">
        <v>27424</v>
      </c>
      <c r="C13" s="2" t="s">
        <v>14</v>
      </c>
      <c r="D13" s="11">
        <v>1</v>
      </c>
      <c r="E13" s="14" t="str">
        <f t="shared" si="0"/>
        <v xml:space="preserve">LS 224 </v>
      </c>
      <c r="F13" s="15">
        <f>Tabela1[[#This Row],[Qtd.]]/Tabela1[[#Totals],[Qtd.]]</f>
        <v>5.076142131979695E-3</v>
      </c>
      <c r="H13" s="19" t="s">
        <v>144</v>
      </c>
      <c r="I13" s="20">
        <v>4</v>
      </c>
      <c r="J13" s="21">
        <v>2.030456852791878E-2</v>
      </c>
      <c r="K13"/>
      <c r="L13"/>
      <c r="M13"/>
      <c r="N13"/>
      <c r="O13"/>
    </row>
    <row r="14" spans="1:15" s="3" customFormat="1" x14ac:dyDescent="0.25">
      <c r="B14" s="6">
        <v>27800</v>
      </c>
      <c r="C14" s="2" t="s">
        <v>15</v>
      </c>
      <c r="D14" s="11">
        <v>4</v>
      </c>
      <c r="E14" s="14" t="str">
        <f t="shared" si="0"/>
        <v xml:space="preserve">LS 710 </v>
      </c>
      <c r="F14" s="15">
        <f>Tabela1[[#This Row],[Qtd.]]/Tabela1[[#Totals],[Qtd.]]</f>
        <v>2.030456852791878E-2</v>
      </c>
      <c r="H14" s="19" t="s">
        <v>143</v>
      </c>
      <c r="I14" s="20">
        <v>4</v>
      </c>
      <c r="J14" s="21">
        <v>2.030456852791878E-2</v>
      </c>
      <c r="K14"/>
      <c r="L14"/>
      <c r="M14"/>
      <c r="N14"/>
      <c r="O14"/>
    </row>
    <row r="15" spans="1:15" s="3" customFormat="1" x14ac:dyDescent="0.25">
      <c r="B15" s="6">
        <v>27817</v>
      </c>
      <c r="C15" s="2" t="s">
        <v>16</v>
      </c>
      <c r="D15" s="11">
        <v>4</v>
      </c>
      <c r="E15" s="14" t="str">
        <f t="shared" si="0"/>
        <v xml:space="preserve">LS 710 </v>
      </c>
      <c r="F15" s="15">
        <f>Tabela1[[#This Row],[Qtd.]]/Tabela1[[#Totals],[Qtd.]]</f>
        <v>2.030456852791878E-2</v>
      </c>
      <c r="H15" s="7" t="s">
        <v>139</v>
      </c>
      <c r="I15">
        <v>151</v>
      </c>
      <c r="J15" s="18">
        <v>0.76649746192893409</v>
      </c>
      <c r="K15"/>
      <c r="L15"/>
      <c r="M15"/>
      <c r="N15"/>
      <c r="O15"/>
    </row>
    <row r="16" spans="1:15" s="3" customFormat="1" x14ac:dyDescent="0.25">
      <c r="B16" s="6">
        <v>27599</v>
      </c>
      <c r="C16" s="2" t="s">
        <v>17</v>
      </c>
      <c r="D16" s="11">
        <v>1</v>
      </c>
      <c r="E16" s="14" t="str">
        <f t="shared" si="0"/>
        <v xml:space="preserve">LS 280 </v>
      </c>
      <c r="F16" s="15">
        <f>Tabela1[[#This Row],[Qtd.]]/Tabela1[[#Totals],[Qtd.]]</f>
        <v>5.076142131979695E-3</v>
      </c>
      <c r="H16"/>
      <c r="I16"/>
      <c r="J16"/>
      <c r="K16"/>
      <c r="L16"/>
      <c r="M16"/>
      <c r="N16"/>
      <c r="O16"/>
    </row>
    <row r="17" spans="2:15" s="3" customFormat="1" x14ac:dyDescent="0.25">
      <c r="B17" s="6">
        <v>27604</v>
      </c>
      <c r="C17" s="2" t="s">
        <v>18</v>
      </c>
      <c r="D17" s="11">
        <v>1</v>
      </c>
      <c r="E17" s="14" t="str">
        <f t="shared" si="0"/>
        <v xml:space="preserve">LS 400 </v>
      </c>
      <c r="F17" s="15">
        <f>Tabela1[[#This Row],[Qtd.]]/Tabela1[[#Totals],[Qtd.]]</f>
        <v>5.076142131979695E-3</v>
      </c>
      <c r="H17"/>
      <c r="I17"/>
      <c r="J17"/>
      <c r="K17"/>
      <c r="L17"/>
      <c r="M17"/>
      <c r="N17"/>
      <c r="O17"/>
    </row>
    <row r="18" spans="2:15" s="3" customFormat="1" x14ac:dyDescent="0.25">
      <c r="B18" s="6">
        <v>28493</v>
      </c>
      <c r="C18" s="2" t="s">
        <v>19</v>
      </c>
      <c r="D18" s="11">
        <v>1</v>
      </c>
      <c r="E18" s="14" t="str">
        <f t="shared" si="0"/>
        <v xml:space="preserve">LS 630 </v>
      </c>
      <c r="F18" s="15">
        <f>Tabela1[[#This Row],[Qtd.]]/Tabela1[[#Totals],[Qtd.]]</f>
        <v>5.076142131979695E-3</v>
      </c>
      <c r="H18"/>
      <c r="I18"/>
      <c r="J18"/>
      <c r="K18"/>
      <c r="L18"/>
      <c r="M18"/>
      <c r="N18"/>
      <c r="O18"/>
    </row>
    <row r="19" spans="2:15" s="3" customFormat="1" x14ac:dyDescent="0.25">
      <c r="B19" s="6">
        <v>28496</v>
      </c>
      <c r="C19" s="2" t="s">
        <v>20</v>
      </c>
      <c r="D19" s="11">
        <v>1</v>
      </c>
      <c r="E19" s="14" t="str">
        <f t="shared" si="0"/>
        <v xml:space="preserve">LS 560 </v>
      </c>
      <c r="F19" s="15">
        <f>Tabela1[[#This Row],[Qtd.]]/Tabela1[[#Totals],[Qtd.]]</f>
        <v>5.076142131979695E-3</v>
      </c>
      <c r="H19"/>
      <c r="I19"/>
      <c r="J19"/>
      <c r="K19"/>
      <c r="L19"/>
      <c r="M19"/>
      <c r="N19"/>
      <c r="O19"/>
    </row>
    <row r="20" spans="2:15" s="3" customFormat="1" x14ac:dyDescent="0.25">
      <c r="B20" s="6">
        <v>28497</v>
      </c>
      <c r="C20" s="2" t="s">
        <v>21</v>
      </c>
      <c r="D20" s="11">
        <v>1</v>
      </c>
      <c r="E20" s="14" t="str">
        <f t="shared" si="0"/>
        <v xml:space="preserve">LS 500 </v>
      </c>
      <c r="F20" s="15">
        <f>Tabela1[[#This Row],[Qtd.]]/Tabela1[[#Totals],[Qtd.]]</f>
        <v>5.076142131979695E-3</v>
      </c>
      <c r="H20"/>
      <c r="I20"/>
      <c r="J20"/>
      <c r="K20"/>
      <c r="L20"/>
      <c r="M20"/>
      <c r="N20"/>
      <c r="O20"/>
    </row>
    <row r="21" spans="2:15" s="3" customFormat="1" x14ac:dyDescent="0.25">
      <c r="B21" s="6">
        <v>12019</v>
      </c>
      <c r="C21" s="2" t="s">
        <v>22</v>
      </c>
      <c r="D21" s="11">
        <v>1</v>
      </c>
      <c r="E21" s="14" t="str">
        <f t="shared" si="0"/>
        <v xml:space="preserve">LS 200 </v>
      </c>
      <c r="F21" s="15">
        <f>Tabela1[[#This Row],[Qtd.]]/Tabela1[[#Totals],[Qtd.]]</f>
        <v>5.076142131979695E-3</v>
      </c>
      <c r="H21"/>
      <c r="I21"/>
      <c r="J21"/>
      <c r="K21"/>
      <c r="L21"/>
      <c r="M21"/>
      <c r="N21"/>
      <c r="O21"/>
    </row>
    <row r="22" spans="2:15" s="3" customFormat="1" x14ac:dyDescent="0.25">
      <c r="B22" s="6">
        <v>28772</v>
      </c>
      <c r="C22" s="2" t="s">
        <v>23</v>
      </c>
      <c r="D22" s="11">
        <v>1</v>
      </c>
      <c r="E22" s="14" t="str">
        <f t="shared" si="0"/>
        <v xml:space="preserve">LS 280 </v>
      </c>
      <c r="F22" s="15">
        <f>Tabela1[[#This Row],[Qtd.]]/Tabela1[[#Totals],[Qtd.]]</f>
        <v>5.076142131979695E-3</v>
      </c>
      <c r="H22"/>
      <c r="I22"/>
      <c r="J22"/>
      <c r="K22"/>
      <c r="L22"/>
      <c r="M22"/>
      <c r="N22"/>
      <c r="O22"/>
    </row>
    <row r="23" spans="2:15" s="3" customFormat="1" x14ac:dyDescent="0.25">
      <c r="B23" s="6">
        <v>29114</v>
      </c>
      <c r="C23" s="2" t="s">
        <v>24</v>
      </c>
      <c r="D23" s="11">
        <v>1</v>
      </c>
      <c r="E23" s="14" t="str">
        <f t="shared" si="0"/>
        <v xml:space="preserve">LS 400 </v>
      </c>
      <c r="F23" s="15">
        <f>Tabela1[[#This Row],[Qtd.]]/Tabela1[[#Totals],[Qtd.]]</f>
        <v>5.076142131979695E-3</v>
      </c>
      <c r="H23"/>
      <c r="I23"/>
      <c r="J23"/>
      <c r="K23"/>
      <c r="L23"/>
      <c r="M23"/>
      <c r="N23"/>
      <c r="O23"/>
    </row>
    <row r="24" spans="2:15" s="3" customFormat="1" x14ac:dyDescent="0.25">
      <c r="B24" s="6">
        <v>29234</v>
      </c>
      <c r="C24" s="2" t="s">
        <v>25</v>
      </c>
      <c r="D24" s="11">
        <v>1</v>
      </c>
      <c r="E24" s="14" t="str">
        <f t="shared" si="0"/>
        <v>LSC 400</v>
      </c>
      <c r="F24" s="15">
        <f>Tabela1[[#This Row],[Qtd.]]/Tabela1[[#Totals],[Qtd.]]</f>
        <v>5.076142131979695E-3</v>
      </c>
      <c r="H24"/>
      <c r="I24"/>
      <c r="J24"/>
      <c r="K24"/>
      <c r="L24"/>
      <c r="M24"/>
      <c r="N24"/>
      <c r="O24"/>
    </row>
    <row r="25" spans="2:15" s="3" customFormat="1" x14ac:dyDescent="0.25">
      <c r="B25" s="6">
        <v>29629</v>
      </c>
      <c r="C25" s="2" t="s">
        <v>26</v>
      </c>
      <c r="D25" s="11">
        <v>1</v>
      </c>
      <c r="E25" s="14" t="str">
        <f t="shared" si="0"/>
        <v xml:space="preserve">LS 250 </v>
      </c>
      <c r="F25" s="15">
        <f>Tabela1[[#This Row],[Qtd.]]/Tabela1[[#Totals],[Qtd.]]</f>
        <v>5.076142131979695E-3</v>
      </c>
      <c r="H25"/>
      <c r="I25"/>
      <c r="J25"/>
      <c r="K25"/>
      <c r="L25"/>
      <c r="M25"/>
      <c r="N25"/>
      <c r="O25"/>
    </row>
    <row r="26" spans="2:15" s="3" customFormat="1" x14ac:dyDescent="0.25">
      <c r="B26" s="6">
        <v>30199</v>
      </c>
      <c r="C26" s="2" t="s">
        <v>27</v>
      </c>
      <c r="D26" s="11">
        <v>1</v>
      </c>
      <c r="E26" s="14" t="str">
        <f t="shared" si="0"/>
        <v>LSC 800</v>
      </c>
      <c r="F26" s="15">
        <f>Tabela1[[#This Row],[Qtd.]]/Tabela1[[#Totals],[Qtd.]]</f>
        <v>5.076142131979695E-3</v>
      </c>
      <c r="H26"/>
      <c r="I26"/>
      <c r="J26"/>
      <c r="K26"/>
      <c r="L26"/>
      <c r="M26"/>
      <c r="N26"/>
      <c r="O26"/>
    </row>
    <row r="27" spans="2:15" s="3" customFormat="1" x14ac:dyDescent="0.25">
      <c r="B27" s="6">
        <v>30210</v>
      </c>
      <c r="C27" s="2" t="s">
        <v>28</v>
      </c>
      <c r="D27" s="11">
        <v>1</v>
      </c>
      <c r="E27" s="14" t="str">
        <f t="shared" si="0"/>
        <v>LSC 900</v>
      </c>
      <c r="F27" s="15">
        <f>Tabela1[[#This Row],[Qtd.]]/Tabela1[[#Totals],[Qtd.]]</f>
        <v>5.076142131979695E-3</v>
      </c>
      <c r="H27"/>
      <c r="I27"/>
      <c r="J27"/>
      <c r="K27"/>
      <c r="L27"/>
      <c r="M27"/>
      <c r="N27"/>
      <c r="O27"/>
    </row>
    <row r="28" spans="2:15" s="3" customFormat="1" x14ac:dyDescent="0.25">
      <c r="B28" s="6">
        <v>30217</v>
      </c>
      <c r="C28" s="2" t="s">
        <v>29</v>
      </c>
      <c r="D28" s="11">
        <v>1</v>
      </c>
      <c r="E28" s="14" t="str">
        <f t="shared" si="0"/>
        <v>LSC 560</v>
      </c>
      <c r="F28" s="15">
        <f>Tabela1[[#This Row],[Qtd.]]/Tabela1[[#Totals],[Qtd.]]</f>
        <v>5.076142131979695E-3</v>
      </c>
      <c r="H28"/>
      <c r="I28"/>
      <c r="J28"/>
      <c r="K28"/>
      <c r="L28"/>
      <c r="M28"/>
      <c r="N28"/>
      <c r="O28"/>
    </row>
    <row r="29" spans="2:15" s="3" customFormat="1" x14ac:dyDescent="0.25">
      <c r="B29" s="6">
        <v>30414</v>
      </c>
      <c r="C29" s="2" t="s">
        <v>30</v>
      </c>
      <c r="D29" s="11">
        <v>1</v>
      </c>
      <c r="E29" s="14" t="str">
        <f t="shared" si="0"/>
        <v xml:space="preserve">LS 630 </v>
      </c>
      <c r="F29" s="15">
        <f>Tabela1[[#This Row],[Qtd.]]/Tabela1[[#Totals],[Qtd.]]</f>
        <v>5.076142131979695E-3</v>
      </c>
      <c r="H29"/>
      <c r="I29"/>
      <c r="J29"/>
      <c r="K29"/>
      <c r="L29"/>
      <c r="M29"/>
      <c r="N29"/>
      <c r="O29"/>
    </row>
    <row r="30" spans="2:15" s="3" customFormat="1" x14ac:dyDescent="0.25">
      <c r="B30" s="6">
        <v>30262</v>
      </c>
      <c r="C30" s="2" t="s">
        <v>31</v>
      </c>
      <c r="D30" s="11">
        <v>1</v>
      </c>
      <c r="E30" s="14" t="str">
        <f t="shared" si="0"/>
        <v xml:space="preserve">LS 560 </v>
      </c>
      <c r="F30" s="15">
        <f>Tabela1[[#This Row],[Qtd.]]/Tabela1[[#Totals],[Qtd.]]</f>
        <v>5.076142131979695E-3</v>
      </c>
      <c r="H30"/>
      <c r="I30"/>
      <c r="J30"/>
      <c r="K30"/>
      <c r="L30"/>
      <c r="M30"/>
      <c r="N30"/>
      <c r="O30"/>
    </row>
    <row r="31" spans="2:15" s="3" customFormat="1" x14ac:dyDescent="0.25">
      <c r="B31" s="6">
        <v>32413</v>
      </c>
      <c r="C31" s="2" t="s">
        <v>32</v>
      </c>
      <c r="D31" s="11">
        <v>1</v>
      </c>
      <c r="E31" s="14" t="str">
        <f t="shared" si="0"/>
        <v>LSC 800</v>
      </c>
      <c r="F31" s="15">
        <f>Tabela1[[#This Row],[Qtd.]]/Tabela1[[#Totals],[Qtd.]]</f>
        <v>5.076142131979695E-3</v>
      </c>
      <c r="H31"/>
      <c r="I31"/>
      <c r="J31"/>
      <c r="K31"/>
      <c r="L31"/>
      <c r="M31"/>
      <c r="N31"/>
      <c r="O31"/>
    </row>
    <row r="32" spans="2:15" s="3" customFormat="1" x14ac:dyDescent="0.25">
      <c r="B32" s="6">
        <v>22711</v>
      </c>
      <c r="C32" s="2" t="s">
        <v>33</v>
      </c>
      <c r="D32" s="11">
        <v>2</v>
      </c>
      <c r="E32" s="14" t="str">
        <f t="shared" si="0"/>
        <v xml:space="preserve">LS 560 </v>
      </c>
      <c r="F32" s="15">
        <f>Tabela1[[#This Row],[Qtd.]]/Tabela1[[#Totals],[Qtd.]]</f>
        <v>1.015228426395939E-2</v>
      </c>
      <c r="H32"/>
      <c r="I32"/>
      <c r="J32"/>
      <c r="K32"/>
      <c r="L32"/>
      <c r="M32"/>
      <c r="N32"/>
      <c r="O32"/>
    </row>
    <row r="33" spans="2:15" s="3" customFormat="1" x14ac:dyDescent="0.25">
      <c r="B33" s="6">
        <v>30774</v>
      </c>
      <c r="C33" s="2" t="s">
        <v>34</v>
      </c>
      <c r="D33" s="11">
        <v>1</v>
      </c>
      <c r="E33" s="14" t="str">
        <f t="shared" si="0"/>
        <v>LSC 710</v>
      </c>
      <c r="F33" s="15">
        <f>Tabela1[[#This Row],[Qtd.]]/Tabela1[[#Totals],[Qtd.]]</f>
        <v>5.076142131979695E-3</v>
      </c>
      <c r="H33"/>
      <c r="I33"/>
      <c r="J33"/>
      <c r="K33"/>
      <c r="L33"/>
      <c r="M33"/>
      <c r="N33"/>
      <c r="O33"/>
    </row>
    <row r="34" spans="2:15" s="3" customFormat="1" x14ac:dyDescent="0.25">
      <c r="B34" s="6">
        <v>30776</v>
      </c>
      <c r="C34" s="2" t="s">
        <v>35</v>
      </c>
      <c r="D34" s="11">
        <v>1</v>
      </c>
      <c r="E34" s="14" t="str">
        <f t="shared" ref="E34:E65" si="1">MID(C34,7,7)</f>
        <v>LSC 400</v>
      </c>
      <c r="F34" s="15">
        <f>Tabela1[[#This Row],[Qtd.]]/Tabela1[[#Totals],[Qtd.]]</f>
        <v>5.076142131979695E-3</v>
      </c>
      <c r="H34"/>
      <c r="I34"/>
      <c r="J34"/>
      <c r="K34"/>
      <c r="L34"/>
      <c r="M34"/>
      <c r="N34"/>
      <c r="O34"/>
    </row>
    <row r="35" spans="2:15" s="3" customFormat="1" x14ac:dyDescent="0.25">
      <c r="B35" s="6">
        <v>30969</v>
      </c>
      <c r="C35" s="2" t="s">
        <v>36</v>
      </c>
      <c r="D35" s="11">
        <v>1</v>
      </c>
      <c r="E35" s="14" t="str">
        <f t="shared" si="1"/>
        <v xml:space="preserve">LS 630 </v>
      </c>
      <c r="F35" s="15">
        <f>Tabela1[[#This Row],[Qtd.]]/Tabela1[[#Totals],[Qtd.]]</f>
        <v>5.076142131979695E-3</v>
      </c>
      <c r="H35"/>
      <c r="I35"/>
      <c r="J35"/>
      <c r="K35"/>
      <c r="L35"/>
      <c r="M35"/>
      <c r="N35"/>
      <c r="O35"/>
    </row>
    <row r="36" spans="2:15" s="3" customFormat="1" x14ac:dyDescent="0.25">
      <c r="B36" s="6">
        <v>31065</v>
      </c>
      <c r="C36" s="2" t="s">
        <v>37</v>
      </c>
      <c r="D36" s="11">
        <v>1</v>
      </c>
      <c r="E36" s="14" t="str">
        <f t="shared" si="1"/>
        <v xml:space="preserve">LS 630 </v>
      </c>
      <c r="F36" s="15">
        <f>Tabela1[[#This Row],[Qtd.]]/Tabela1[[#Totals],[Qtd.]]</f>
        <v>5.076142131979695E-3</v>
      </c>
      <c r="H36"/>
      <c r="I36"/>
      <c r="J36"/>
      <c r="K36"/>
      <c r="L36"/>
      <c r="M36"/>
      <c r="N36"/>
      <c r="O36"/>
    </row>
    <row r="37" spans="2:15" s="3" customFormat="1" x14ac:dyDescent="0.25">
      <c r="B37" s="6">
        <v>31434</v>
      </c>
      <c r="C37" s="2" t="s">
        <v>38</v>
      </c>
      <c r="D37" s="11">
        <v>10</v>
      </c>
      <c r="E37" s="14" t="str">
        <f t="shared" si="1"/>
        <v xml:space="preserve">LS 630 </v>
      </c>
      <c r="F37" s="15">
        <f>Tabela1[[#This Row],[Qtd.]]/Tabela1[[#Totals],[Qtd.]]</f>
        <v>5.0761421319796954E-2</v>
      </c>
      <c r="H37"/>
      <c r="I37"/>
      <c r="J37"/>
      <c r="K37"/>
      <c r="L37"/>
      <c r="M37"/>
      <c r="N37"/>
      <c r="O37"/>
    </row>
    <row r="38" spans="2:15" s="3" customFormat="1" x14ac:dyDescent="0.25">
      <c r="B38" s="6">
        <v>32065</v>
      </c>
      <c r="C38" s="2" t="s">
        <v>39</v>
      </c>
      <c r="D38" s="11">
        <v>1</v>
      </c>
      <c r="E38" s="14" t="str">
        <f t="shared" si="1"/>
        <v xml:space="preserve">LS 710 </v>
      </c>
      <c r="F38" s="15">
        <f>Tabela1[[#This Row],[Qtd.]]/Tabela1[[#Totals],[Qtd.]]</f>
        <v>5.076142131979695E-3</v>
      </c>
      <c r="H38"/>
      <c r="I38"/>
      <c r="J38"/>
      <c r="K38"/>
      <c r="L38"/>
      <c r="M38"/>
      <c r="N38"/>
      <c r="O38"/>
    </row>
    <row r="39" spans="2:15" s="3" customFormat="1" x14ac:dyDescent="0.25">
      <c r="B39" s="6">
        <v>31960</v>
      </c>
      <c r="C39" s="2" t="s">
        <v>40</v>
      </c>
      <c r="D39" s="11">
        <v>2</v>
      </c>
      <c r="E39" s="14" t="str">
        <f t="shared" si="1"/>
        <v>LSC 560</v>
      </c>
      <c r="F39" s="15">
        <f>Tabela1[[#This Row],[Qtd.]]/Tabela1[[#Totals],[Qtd.]]</f>
        <v>1.015228426395939E-2</v>
      </c>
      <c r="K39"/>
      <c r="L39"/>
      <c r="M39"/>
      <c r="N39"/>
      <c r="O39"/>
    </row>
    <row r="40" spans="2:15" s="3" customFormat="1" x14ac:dyDescent="0.25">
      <c r="B40" s="6">
        <v>32716</v>
      </c>
      <c r="C40" s="2" t="s">
        <v>41</v>
      </c>
      <c r="D40" s="11">
        <v>1</v>
      </c>
      <c r="E40" s="14" t="str">
        <f t="shared" si="1"/>
        <v xml:space="preserve">LS 200 </v>
      </c>
      <c r="F40" s="15">
        <f>Tabela1[[#This Row],[Qtd.]]/Tabela1[[#Totals],[Qtd.]]</f>
        <v>5.076142131979695E-3</v>
      </c>
      <c r="H40"/>
      <c r="I40"/>
      <c r="J40"/>
      <c r="K40"/>
      <c r="L40"/>
      <c r="M40"/>
      <c r="N40"/>
      <c r="O40"/>
    </row>
    <row r="41" spans="2:15" s="3" customFormat="1" x14ac:dyDescent="0.25">
      <c r="B41" s="6">
        <v>30332</v>
      </c>
      <c r="C41" s="2" t="s">
        <v>42</v>
      </c>
      <c r="D41" s="11">
        <v>1</v>
      </c>
      <c r="E41" s="14" t="str">
        <f t="shared" si="1"/>
        <v xml:space="preserve">LS 400 </v>
      </c>
      <c r="F41" s="15">
        <f>Tabela1[[#This Row],[Qtd.]]/Tabela1[[#Totals],[Qtd.]]</f>
        <v>5.076142131979695E-3</v>
      </c>
    </row>
    <row r="42" spans="2:15" s="3" customFormat="1" x14ac:dyDescent="0.25">
      <c r="B42" s="6">
        <v>30333</v>
      </c>
      <c r="C42" s="2" t="s">
        <v>43</v>
      </c>
      <c r="D42" s="11">
        <v>1</v>
      </c>
      <c r="E42" s="14" t="str">
        <f t="shared" si="1"/>
        <v xml:space="preserve">LS 400 </v>
      </c>
      <c r="F42" s="15">
        <f>Tabela1[[#This Row],[Qtd.]]/Tabela1[[#Totals],[Qtd.]]</f>
        <v>5.076142131979695E-3</v>
      </c>
    </row>
    <row r="43" spans="2:15" s="3" customFormat="1" x14ac:dyDescent="0.25">
      <c r="B43" s="6">
        <v>33122</v>
      </c>
      <c r="C43" s="2" t="s">
        <v>44</v>
      </c>
      <c r="D43" s="11">
        <v>1</v>
      </c>
      <c r="E43" s="14" t="str">
        <f t="shared" si="1"/>
        <v xml:space="preserve">LS 560 </v>
      </c>
      <c r="F43" s="15">
        <f>Tabela1[[#This Row],[Qtd.]]/Tabela1[[#Totals],[Qtd.]]</f>
        <v>5.076142131979695E-3</v>
      </c>
    </row>
    <row r="44" spans="2:15" s="3" customFormat="1" x14ac:dyDescent="0.25">
      <c r="B44" s="6">
        <v>32997</v>
      </c>
      <c r="C44" s="2" t="s">
        <v>45</v>
      </c>
      <c r="D44" s="11">
        <v>8</v>
      </c>
      <c r="E44" s="14" t="str">
        <f t="shared" si="1"/>
        <v xml:space="preserve">LS 450 </v>
      </c>
      <c r="F44" s="15">
        <f>Tabela1[[#This Row],[Qtd.]]/Tabela1[[#Totals],[Qtd.]]</f>
        <v>4.060913705583756E-2</v>
      </c>
    </row>
    <row r="45" spans="2:15" s="3" customFormat="1" x14ac:dyDescent="0.25">
      <c r="B45" s="6">
        <v>32998</v>
      </c>
      <c r="C45" s="2" t="s">
        <v>46</v>
      </c>
      <c r="D45" s="11">
        <v>8</v>
      </c>
      <c r="E45" s="14" t="str">
        <f t="shared" si="1"/>
        <v xml:space="preserve">LS 450 </v>
      </c>
      <c r="F45" s="15">
        <f>Tabela1[[#This Row],[Qtd.]]/Tabela1[[#Totals],[Qtd.]]</f>
        <v>4.060913705583756E-2</v>
      </c>
    </row>
    <row r="46" spans="2:15" s="3" customFormat="1" x14ac:dyDescent="0.25">
      <c r="B46" s="6">
        <v>33713</v>
      </c>
      <c r="C46" s="2" t="s">
        <v>47</v>
      </c>
      <c r="D46" s="11">
        <v>1</v>
      </c>
      <c r="E46" s="14" t="str">
        <f t="shared" si="1"/>
        <v xml:space="preserve">LS 900 </v>
      </c>
      <c r="F46" s="15">
        <f>Tabela1[[#This Row],[Qtd.]]/Tabela1[[#Totals],[Qtd.]]</f>
        <v>5.076142131979695E-3</v>
      </c>
    </row>
    <row r="47" spans="2:15" s="3" customFormat="1" x14ac:dyDescent="0.25">
      <c r="B47" s="6">
        <v>33398</v>
      </c>
      <c r="C47" s="2" t="s">
        <v>48</v>
      </c>
      <c r="D47" s="11">
        <v>1</v>
      </c>
      <c r="E47" s="14" t="str">
        <f t="shared" si="1"/>
        <v xml:space="preserve">LS 315 </v>
      </c>
      <c r="F47" s="15">
        <f>Tabela1[[#This Row],[Qtd.]]/Tabela1[[#Totals],[Qtd.]]</f>
        <v>5.076142131979695E-3</v>
      </c>
    </row>
    <row r="48" spans="2:15" s="3" customFormat="1" x14ac:dyDescent="0.25">
      <c r="B48" s="6">
        <v>33400</v>
      </c>
      <c r="C48" s="2" t="s">
        <v>49</v>
      </c>
      <c r="D48" s="11">
        <v>1</v>
      </c>
      <c r="E48" s="14" t="str">
        <f t="shared" si="1"/>
        <v xml:space="preserve">LS 355 </v>
      </c>
      <c r="F48" s="15">
        <f>Tabela1[[#This Row],[Qtd.]]/Tabela1[[#Totals],[Qtd.]]</f>
        <v>5.076142131979695E-3</v>
      </c>
    </row>
    <row r="49" spans="2:6" s="3" customFormat="1" x14ac:dyDescent="0.25">
      <c r="B49" s="6">
        <v>33549</v>
      </c>
      <c r="C49" s="2" t="s">
        <v>50</v>
      </c>
      <c r="D49" s="11">
        <v>1</v>
      </c>
      <c r="E49" s="14" t="str">
        <f t="shared" si="1"/>
        <v xml:space="preserve">LS 400 </v>
      </c>
      <c r="F49" s="15">
        <f>Tabela1[[#This Row],[Qtd.]]/Tabela1[[#Totals],[Qtd.]]</f>
        <v>5.076142131979695E-3</v>
      </c>
    </row>
    <row r="50" spans="2:6" s="3" customFormat="1" x14ac:dyDescent="0.25">
      <c r="B50" s="6">
        <v>33718</v>
      </c>
      <c r="C50" s="2" t="s">
        <v>51</v>
      </c>
      <c r="D50" s="11">
        <v>1</v>
      </c>
      <c r="E50" s="14" t="str">
        <f t="shared" si="1"/>
        <v xml:space="preserve">LS 355 </v>
      </c>
      <c r="F50" s="15">
        <f>Tabela1[[#This Row],[Qtd.]]/Tabela1[[#Totals],[Qtd.]]</f>
        <v>5.076142131979695E-3</v>
      </c>
    </row>
    <row r="51" spans="2:6" s="3" customFormat="1" x14ac:dyDescent="0.25">
      <c r="B51" s="6">
        <v>33719</v>
      </c>
      <c r="C51" s="2" t="s">
        <v>52</v>
      </c>
      <c r="D51" s="11">
        <v>1</v>
      </c>
      <c r="E51" s="14" t="str">
        <f t="shared" si="1"/>
        <v xml:space="preserve">LS 450 </v>
      </c>
      <c r="F51" s="15">
        <f>Tabela1[[#This Row],[Qtd.]]/Tabela1[[#Totals],[Qtd.]]</f>
        <v>5.076142131979695E-3</v>
      </c>
    </row>
    <row r="52" spans="2:6" s="3" customFormat="1" x14ac:dyDescent="0.25">
      <c r="B52" s="6">
        <v>33893</v>
      </c>
      <c r="C52" s="2" t="s">
        <v>53</v>
      </c>
      <c r="D52" s="11">
        <v>1</v>
      </c>
      <c r="E52" s="14" t="str">
        <f t="shared" si="1"/>
        <v xml:space="preserve">LS 280 </v>
      </c>
      <c r="F52" s="15">
        <f>Tabela1[[#This Row],[Qtd.]]/Tabela1[[#Totals],[Qtd.]]</f>
        <v>5.076142131979695E-3</v>
      </c>
    </row>
    <row r="53" spans="2:6" s="3" customFormat="1" x14ac:dyDescent="0.25">
      <c r="B53" s="6">
        <v>33705</v>
      </c>
      <c r="C53" s="2" t="s">
        <v>54</v>
      </c>
      <c r="D53" s="11">
        <v>4</v>
      </c>
      <c r="E53" s="14" t="str">
        <f t="shared" si="1"/>
        <v xml:space="preserve">LS 200 </v>
      </c>
      <c r="F53" s="15">
        <f>Tabela1[[#This Row],[Qtd.]]/Tabela1[[#Totals],[Qtd.]]</f>
        <v>2.030456852791878E-2</v>
      </c>
    </row>
    <row r="54" spans="2:6" s="3" customFormat="1" x14ac:dyDescent="0.25">
      <c r="B54" s="6">
        <v>33784</v>
      </c>
      <c r="C54" s="2" t="s">
        <v>55</v>
      </c>
      <c r="D54" s="11">
        <v>1</v>
      </c>
      <c r="E54" s="14" t="str">
        <f t="shared" si="1"/>
        <v xml:space="preserve">LS 900 </v>
      </c>
      <c r="F54" s="15">
        <f>Tabela1[[#This Row],[Qtd.]]/Tabela1[[#Totals],[Qtd.]]</f>
        <v>5.076142131979695E-3</v>
      </c>
    </row>
    <row r="55" spans="2:6" s="3" customFormat="1" x14ac:dyDescent="0.25">
      <c r="B55" s="6">
        <v>33791</v>
      </c>
      <c r="C55" s="2" t="s">
        <v>56</v>
      </c>
      <c r="D55" s="11">
        <v>1</v>
      </c>
      <c r="E55" s="14" t="str">
        <f t="shared" si="1"/>
        <v xml:space="preserve">LS 710 </v>
      </c>
      <c r="F55" s="15">
        <f>Tabela1[[#This Row],[Qtd.]]/Tabela1[[#Totals],[Qtd.]]</f>
        <v>5.076142131979695E-3</v>
      </c>
    </row>
    <row r="56" spans="2:6" s="3" customFormat="1" x14ac:dyDescent="0.25">
      <c r="B56" s="6">
        <v>33793</v>
      </c>
      <c r="C56" s="2" t="s">
        <v>57</v>
      </c>
      <c r="D56" s="11">
        <v>1</v>
      </c>
      <c r="E56" s="14" t="str">
        <f t="shared" si="1"/>
        <v xml:space="preserve">LS 710 </v>
      </c>
      <c r="F56" s="15">
        <f>Tabela1[[#This Row],[Qtd.]]/Tabela1[[#Totals],[Qtd.]]</f>
        <v>5.076142131979695E-3</v>
      </c>
    </row>
    <row r="57" spans="2:6" s="3" customFormat="1" x14ac:dyDescent="0.25">
      <c r="B57" s="6">
        <v>33753</v>
      </c>
      <c r="C57" s="2" t="s">
        <v>58</v>
      </c>
      <c r="D57" s="11">
        <v>1</v>
      </c>
      <c r="E57" s="14" t="str">
        <f t="shared" si="1"/>
        <v xml:space="preserve">LS 560 </v>
      </c>
      <c r="F57" s="15">
        <f>Tabela1[[#This Row],[Qtd.]]/Tabela1[[#Totals],[Qtd.]]</f>
        <v>5.076142131979695E-3</v>
      </c>
    </row>
    <row r="58" spans="2:6" s="3" customFormat="1" x14ac:dyDescent="0.25">
      <c r="B58" s="6">
        <v>34270</v>
      </c>
      <c r="C58" s="2" t="s">
        <v>59</v>
      </c>
      <c r="D58" s="11">
        <v>1</v>
      </c>
      <c r="E58" s="14" t="str">
        <f t="shared" si="1"/>
        <v xml:space="preserve">LS 710 </v>
      </c>
      <c r="F58" s="15">
        <f>Tabela1[[#This Row],[Qtd.]]/Tabela1[[#Totals],[Qtd.]]</f>
        <v>5.076142131979695E-3</v>
      </c>
    </row>
    <row r="59" spans="2:6" s="3" customFormat="1" x14ac:dyDescent="0.25">
      <c r="B59" s="6">
        <v>34424</v>
      </c>
      <c r="C59" s="2" t="s">
        <v>60</v>
      </c>
      <c r="D59" s="11">
        <v>3</v>
      </c>
      <c r="E59" s="14" t="str">
        <f t="shared" si="1"/>
        <v xml:space="preserve">LS 450 </v>
      </c>
      <c r="F59" s="15">
        <f>Tabela1[[#This Row],[Qtd.]]/Tabela1[[#Totals],[Qtd.]]</f>
        <v>1.5228426395939087E-2</v>
      </c>
    </row>
    <row r="60" spans="2:6" s="3" customFormat="1" x14ac:dyDescent="0.25">
      <c r="B60" s="6">
        <v>34435</v>
      </c>
      <c r="C60" s="2" t="s">
        <v>61</v>
      </c>
      <c r="D60" s="11">
        <v>1</v>
      </c>
      <c r="E60" s="14" t="str">
        <f t="shared" si="1"/>
        <v xml:space="preserve">LS 250 </v>
      </c>
      <c r="F60" s="15">
        <f>Tabela1[[#This Row],[Qtd.]]/Tabela1[[#Totals],[Qtd.]]</f>
        <v>5.076142131979695E-3</v>
      </c>
    </row>
    <row r="61" spans="2:6" s="3" customFormat="1" x14ac:dyDescent="0.25">
      <c r="B61" s="6">
        <v>34451</v>
      </c>
      <c r="C61" s="2" t="s">
        <v>62</v>
      </c>
      <c r="D61" s="11">
        <v>1</v>
      </c>
      <c r="E61" s="14" t="str">
        <f t="shared" si="1"/>
        <v xml:space="preserve">LS 315 </v>
      </c>
      <c r="F61" s="15">
        <f>Tabela1[[#This Row],[Qtd.]]/Tabela1[[#Totals],[Qtd.]]</f>
        <v>5.076142131979695E-3</v>
      </c>
    </row>
    <row r="62" spans="2:6" s="3" customFormat="1" x14ac:dyDescent="0.25">
      <c r="B62" s="6">
        <v>34473</v>
      </c>
      <c r="C62" s="2" t="s">
        <v>63</v>
      </c>
      <c r="D62" s="11">
        <v>1</v>
      </c>
      <c r="E62" s="14" t="str">
        <f t="shared" si="1"/>
        <v xml:space="preserve">LS 710 </v>
      </c>
      <c r="F62" s="15">
        <f>Tabela1[[#This Row],[Qtd.]]/Tabela1[[#Totals],[Qtd.]]</f>
        <v>5.076142131979695E-3</v>
      </c>
    </row>
    <row r="63" spans="2:6" s="3" customFormat="1" x14ac:dyDescent="0.25">
      <c r="B63" s="6">
        <v>34475</v>
      </c>
      <c r="C63" s="2" t="s">
        <v>64</v>
      </c>
      <c r="D63" s="11">
        <v>2</v>
      </c>
      <c r="E63" s="14" t="str">
        <f t="shared" si="1"/>
        <v xml:space="preserve">LS 315 </v>
      </c>
      <c r="F63" s="15">
        <f>Tabela1[[#This Row],[Qtd.]]/Tabela1[[#Totals],[Qtd.]]</f>
        <v>1.015228426395939E-2</v>
      </c>
    </row>
    <row r="64" spans="2:6" s="3" customFormat="1" x14ac:dyDescent="0.25">
      <c r="B64" s="6">
        <v>34411</v>
      </c>
      <c r="C64" s="2" t="s">
        <v>65</v>
      </c>
      <c r="D64" s="11">
        <v>1</v>
      </c>
      <c r="E64" s="14" t="str">
        <f t="shared" si="1"/>
        <v xml:space="preserve">LS 250 </v>
      </c>
      <c r="F64" s="15">
        <f>Tabela1[[#This Row],[Qtd.]]/Tabela1[[#Totals],[Qtd.]]</f>
        <v>5.076142131979695E-3</v>
      </c>
    </row>
    <row r="65" spans="2:6" s="3" customFormat="1" x14ac:dyDescent="0.25">
      <c r="B65" s="6">
        <v>34700</v>
      </c>
      <c r="C65" s="2" t="s">
        <v>66</v>
      </c>
      <c r="D65" s="11">
        <v>3</v>
      </c>
      <c r="E65" s="14" t="str">
        <f t="shared" si="1"/>
        <v xml:space="preserve">LS 800 </v>
      </c>
      <c r="F65" s="15">
        <f>Tabela1[[#This Row],[Qtd.]]/Tabela1[[#Totals],[Qtd.]]</f>
        <v>1.5228426395939087E-2</v>
      </c>
    </row>
    <row r="66" spans="2:6" s="3" customFormat="1" x14ac:dyDescent="0.25">
      <c r="B66" s="6">
        <v>34559</v>
      </c>
      <c r="C66" s="2" t="s">
        <v>67</v>
      </c>
      <c r="D66" s="11">
        <v>1</v>
      </c>
      <c r="E66" s="14" t="str">
        <f t="shared" ref="E66:E97" si="2">MID(C66,7,7)</f>
        <v>LSC 315</v>
      </c>
      <c r="F66" s="15">
        <f>Tabela1[[#This Row],[Qtd.]]/Tabela1[[#Totals],[Qtd.]]</f>
        <v>5.076142131979695E-3</v>
      </c>
    </row>
    <row r="67" spans="2:6" s="3" customFormat="1" x14ac:dyDescent="0.25">
      <c r="B67" s="6">
        <v>34602</v>
      </c>
      <c r="C67" s="2" t="s">
        <v>68</v>
      </c>
      <c r="D67" s="11">
        <v>1</v>
      </c>
      <c r="E67" s="14" t="str">
        <f t="shared" si="2"/>
        <v xml:space="preserve">LS 560 </v>
      </c>
      <c r="F67" s="15">
        <f>Tabela1[[#This Row],[Qtd.]]/Tabela1[[#Totals],[Qtd.]]</f>
        <v>5.076142131979695E-3</v>
      </c>
    </row>
    <row r="68" spans="2:6" s="3" customFormat="1" x14ac:dyDescent="0.25">
      <c r="B68" s="6">
        <v>35252</v>
      </c>
      <c r="C68" s="2" t="s">
        <v>69</v>
      </c>
      <c r="D68" s="11">
        <v>4</v>
      </c>
      <c r="E68" s="14" t="str">
        <f t="shared" si="2"/>
        <v xml:space="preserve">LS 630 </v>
      </c>
      <c r="F68" s="15">
        <f>Tabela1[[#This Row],[Qtd.]]/Tabela1[[#Totals],[Qtd.]]</f>
        <v>2.030456852791878E-2</v>
      </c>
    </row>
    <row r="69" spans="2:6" s="3" customFormat="1" x14ac:dyDescent="0.25">
      <c r="B69" s="6">
        <v>35253</v>
      </c>
      <c r="C69" s="2" t="s">
        <v>70</v>
      </c>
      <c r="D69" s="11">
        <v>8</v>
      </c>
      <c r="E69" s="14" t="str">
        <f t="shared" si="2"/>
        <v xml:space="preserve">LS 630 </v>
      </c>
      <c r="F69" s="15">
        <f>Tabela1[[#This Row],[Qtd.]]/Tabela1[[#Totals],[Qtd.]]</f>
        <v>4.060913705583756E-2</v>
      </c>
    </row>
    <row r="70" spans="2:6" s="3" customFormat="1" x14ac:dyDescent="0.25">
      <c r="B70" s="6">
        <v>23712</v>
      </c>
      <c r="C70" s="2" t="s">
        <v>71</v>
      </c>
      <c r="D70" s="11">
        <v>1</v>
      </c>
      <c r="E70" s="14" t="str">
        <f t="shared" si="2"/>
        <v>LSC 315</v>
      </c>
      <c r="F70" s="15">
        <f>Tabela1[[#This Row],[Qtd.]]/Tabela1[[#Totals],[Qtd.]]</f>
        <v>5.076142131979695E-3</v>
      </c>
    </row>
    <row r="71" spans="2:6" s="3" customFormat="1" x14ac:dyDescent="0.25">
      <c r="B71" s="6">
        <v>34552</v>
      </c>
      <c r="C71" s="2" t="s">
        <v>72</v>
      </c>
      <c r="D71" s="11">
        <v>1</v>
      </c>
      <c r="E71" s="14" t="str">
        <f t="shared" si="2"/>
        <v>LSC 500</v>
      </c>
      <c r="F71" s="15">
        <f>Tabela1[[#This Row],[Qtd.]]/Tabela1[[#Totals],[Qtd.]]</f>
        <v>5.076142131979695E-3</v>
      </c>
    </row>
    <row r="72" spans="2:6" s="3" customFormat="1" x14ac:dyDescent="0.25">
      <c r="B72" s="6">
        <v>34816</v>
      </c>
      <c r="C72" s="2" t="s">
        <v>73</v>
      </c>
      <c r="D72" s="11">
        <v>1</v>
      </c>
      <c r="E72" s="14" t="str">
        <f t="shared" si="2"/>
        <v xml:space="preserve">LS 710 </v>
      </c>
      <c r="F72" s="15">
        <f>Tabela1[[#This Row],[Qtd.]]/Tabela1[[#Totals],[Qtd.]]</f>
        <v>5.076142131979695E-3</v>
      </c>
    </row>
    <row r="73" spans="2:6" s="3" customFormat="1" x14ac:dyDescent="0.25">
      <c r="B73" s="6">
        <v>34818</v>
      </c>
      <c r="C73" s="2" t="s">
        <v>74</v>
      </c>
      <c r="D73" s="11">
        <v>1</v>
      </c>
      <c r="E73" s="14" t="str">
        <f t="shared" si="2"/>
        <v xml:space="preserve">LS 315 </v>
      </c>
      <c r="F73" s="15">
        <f>Tabela1[[#This Row],[Qtd.]]/Tabela1[[#Totals],[Qtd.]]</f>
        <v>5.076142131979695E-3</v>
      </c>
    </row>
    <row r="74" spans="2:6" s="3" customFormat="1" x14ac:dyDescent="0.25">
      <c r="B74" s="6">
        <v>35065</v>
      </c>
      <c r="C74" s="2" t="s">
        <v>75</v>
      </c>
      <c r="D74" s="11">
        <v>2</v>
      </c>
      <c r="E74" s="14" t="str">
        <f t="shared" si="2"/>
        <v xml:space="preserve">LS 710 </v>
      </c>
      <c r="F74" s="15">
        <f>Tabela1[[#This Row],[Qtd.]]/Tabela1[[#Totals],[Qtd.]]</f>
        <v>1.015228426395939E-2</v>
      </c>
    </row>
    <row r="75" spans="2:6" s="3" customFormat="1" x14ac:dyDescent="0.25">
      <c r="B75" s="6">
        <v>35287</v>
      </c>
      <c r="C75" s="2" t="s">
        <v>76</v>
      </c>
      <c r="D75" s="11">
        <v>1</v>
      </c>
      <c r="E75" s="14" t="str">
        <f t="shared" si="2"/>
        <v>LSF 710</v>
      </c>
      <c r="F75" s="15">
        <f>Tabela1[[#This Row],[Qtd.]]/Tabela1[[#Totals],[Qtd.]]</f>
        <v>5.076142131979695E-3</v>
      </c>
    </row>
    <row r="76" spans="2:6" s="3" customFormat="1" x14ac:dyDescent="0.25">
      <c r="B76" s="6">
        <v>35485</v>
      </c>
      <c r="C76" s="2" t="s">
        <v>77</v>
      </c>
      <c r="D76" s="11">
        <v>3</v>
      </c>
      <c r="E76" s="14" t="str">
        <f t="shared" si="2"/>
        <v xml:space="preserve">LS 355 </v>
      </c>
      <c r="F76" s="15">
        <f>Tabela1[[#This Row],[Qtd.]]/Tabela1[[#Totals],[Qtd.]]</f>
        <v>1.5228426395939087E-2</v>
      </c>
    </row>
    <row r="77" spans="2:6" s="3" customFormat="1" x14ac:dyDescent="0.25">
      <c r="B77" s="6">
        <v>35486</v>
      </c>
      <c r="C77" s="2" t="s">
        <v>78</v>
      </c>
      <c r="D77" s="11">
        <v>1</v>
      </c>
      <c r="E77" s="14" t="str">
        <f t="shared" si="2"/>
        <v xml:space="preserve">LS 500 </v>
      </c>
      <c r="F77" s="15">
        <f>Tabela1[[#This Row],[Qtd.]]/Tabela1[[#Totals],[Qtd.]]</f>
        <v>5.076142131979695E-3</v>
      </c>
    </row>
    <row r="78" spans="2:6" s="3" customFormat="1" x14ac:dyDescent="0.25">
      <c r="B78" s="6">
        <v>35499</v>
      </c>
      <c r="C78" s="2" t="s">
        <v>79</v>
      </c>
      <c r="D78" s="11">
        <v>1</v>
      </c>
      <c r="E78" s="14" t="str">
        <f t="shared" si="2"/>
        <v>LSC 315</v>
      </c>
      <c r="F78" s="15">
        <f>Tabela1[[#This Row],[Qtd.]]/Tabela1[[#Totals],[Qtd.]]</f>
        <v>5.076142131979695E-3</v>
      </c>
    </row>
    <row r="79" spans="2:6" s="3" customFormat="1" x14ac:dyDescent="0.25">
      <c r="B79" s="6">
        <v>35506</v>
      </c>
      <c r="C79" s="2" t="s">
        <v>80</v>
      </c>
      <c r="D79" s="11">
        <v>1</v>
      </c>
      <c r="E79" s="14" t="str">
        <f t="shared" si="2"/>
        <v>LSC 900</v>
      </c>
      <c r="F79" s="15">
        <f>Tabela1[[#This Row],[Qtd.]]/Tabela1[[#Totals],[Qtd.]]</f>
        <v>5.076142131979695E-3</v>
      </c>
    </row>
    <row r="80" spans="2:6" s="3" customFormat="1" x14ac:dyDescent="0.25">
      <c r="B80" s="6">
        <v>35798</v>
      </c>
      <c r="C80" s="2" t="s">
        <v>81</v>
      </c>
      <c r="D80" s="11">
        <v>1</v>
      </c>
      <c r="E80" s="14" t="str">
        <f t="shared" si="2"/>
        <v xml:space="preserve">LS 500 </v>
      </c>
      <c r="F80" s="15">
        <f>Tabela1[[#This Row],[Qtd.]]/Tabela1[[#Totals],[Qtd.]]</f>
        <v>5.076142131979695E-3</v>
      </c>
    </row>
    <row r="81" spans="2:6" s="3" customFormat="1" x14ac:dyDescent="0.25">
      <c r="B81" s="6">
        <v>35393</v>
      </c>
      <c r="C81" s="2" t="s">
        <v>82</v>
      </c>
      <c r="D81" s="11">
        <v>2</v>
      </c>
      <c r="E81" s="14" t="str">
        <f t="shared" si="2"/>
        <v xml:space="preserve">LS 630 </v>
      </c>
      <c r="F81" s="15">
        <f>Tabela1[[#This Row],[Qtd.]]/Tabela1[[#Totals],[Qtd.]]</f>
        <v>1.015228426395939E-2</v>
      </c>
    </row>
    <row r="82" spans="2:6" s="3" customFormat="1" x14ac:dyDescent="0.25">
      <c r="B82" s="6">
        <v>36700</v>
      </c>
      <c r="C82" s="2" t="s">
        <v>83</v>
      </c>
      <c r="D82" s="11">
        <v>1</v>
      </c>
      <c r="E82" s="14" t="str">
        <f t="shared" si="2"/>
        <v xml:space="preserve">LS 315 </v>
      </c>
      <c r="F82" s="15">
        <f>Tabela1[[#This Row],[Qtd.]]/Tabela1[[#Totals],[Qtd.]]</f>
        <v>5.076142131979695E-3</v>
      </c>
    </row>
    <row r="83" spans="2:6" s="3" customFormat="1" x14ac:dyDescent="0.25">
      <c r="B83" s="6">
        <v>36701</v>
      </c>
      <c r="C83" s="2" t="s">
        <v>84</v>
      </c>
      <c r="D83" s="11">
        <v>1</v>
      </c>
      <c r="E83" s="14" t="str">
        <f t="shared" si="2"/>
        <v xml:space="preserve">LS 400 </v>
      </c>
      <c r="F83" s="15">
        <f>Tabela1[[#This Row],[Qtd.]]/Tabela1[[#Totals],[Qtd.]]</f>
        <v>5.076142131979695E-3</v>
      </c>
    </row>
    <row r="84" spans="2:6" s="3" customFormat="1" x14ac:dyDescent="0.25">
      <c r="B84" s="6">
        <v>36697</v>
      </c>
      <c r="C84" s="2" t="s">
        <v>85</v>
      </c>
      <c r="D84" s="11">
        <v>1</v>
      </c>
      <c r="E84" s="14" t="str">
        <f t="shared" si="2"/>
        <v xml:space="preserve">LS 315 </v>
      </c>
      <c r="F84" s="15">
        <f>Tabela1[[#This Row],[Qtd.]]/Tabela1[[#Totals],[Qtd.]]</f>
        <v>5.076142131979695E-3</v>
      </c>
    </row>
    <row r="85" spans="2:6" s="3" customFormat="1" x14ac:dyDescent="0.25">
      <c r="B85" s="6">
        <v>34427</v>
      </c>
      <c r="C85" s="2" t="s">
        <v>86</v>
      </c>
      <c r="D85" s="11">
        <v>1</v>
      </c>
      <c r="E85" s="14" t="str">
        <f t="shared" si="2"/>
        <v xml:space="preserve">LS 560 </v>
      </c>
      <c r="F85" s="15">
        <f>Tabela1[[#This Row],[Qtd.]]/Tabela1[[#Totals],[Qtd.]]</f>
        <v>5.076142131979695E-3</v>
      </c>
    </row>
    <row r="86" spans="2:6" s="3" customFormat="1" x14ac:dyDescent="0.25">
      <c r="B86" s="6">
        <v>34429</v>
      </c>
      <c r="C86" s="2" t="s">
        <v>87</v>
      </c>
      <c r="D86" s="11">
        <v>1</v>
      </c>
      <c r="E86" s="14" t="str">
        <f t="shared" si="2"/>
        <v xml:space="preserve">LS 400 </v>
      </c>
      <c r="F86" s="15">
        <f>Tabela1[[#This Row],[Qtd.]]/Tabela1[[#Totals],[Qtd.]]</f>
        <v>5.076142131979695E-3</v>
      </c>
    </row>
    <row r="87" spans="2:6" s="3" customFormat="1" x14ac:dyDescent="0.25">
      <c r="B87" s="6">
        <v>34431</v>
      </c>
      <c r="C87" s="2" t="s">
        <v>88</v>
      </c>
      <c r="D87" s="11">
        <v>1</v>
      </c>
      <c r="E87" s="14" t="str">
        <f t="shared" si="2"/>
        <v xml:space="preserve">LS 630 </v>
      </c>
      <c r="F87" s="15">
        <f>Tabela1[[#This Row],[Qtd.]]/Tabela1[[#Totals],[Qtd.]]</f>
        <v>5.076142131979695E-3</v>
      </c>
    </row>
    <row r="88" spans="2:6" s="3" customFormat="1" x14ac:dyDescent="0.25">
      <c r="B88" s="6">
        <v>34433</v>
      </c>
      <c r="C88" s="2" t="s">
        <v>89</v>
      </c>
      <c r="D88" s="11">
        <v>1</v>
      </c>
      <c r="E88" s="14" t="str">
        <f t="shared" si="2"/>
        <v xml:space="preserve">LS 630 </v>
      </c>
      <c r="F88" s="15">
        <f>Tabela1[[#This Row],[Qtd.]]/Tabela1[[#Totals],[Qtd.]]</f>
        <v>5.076142131979695E-3</v>
      </c>
    </row>
    <row r="89" spans="2:6" s="3" customFormat="1" x14ac:dyDescent="0.25">
      <c r="B89" s="6">
        <v>37213</v>
      </c>
      <c r="C89" s="2" t="s">
        <v>90</v>
      </c>
      <c r="D89" s="11">
        <v>2</v>
      </c>
      <c r="E89" s="14" t="str">
        <f t="shared" si="2"/>
        <v xml:space="preserve">LS 400 </v>
      </c>
      <c r="F89" s="15">
        <f>Tabela1[[#This Row],[Qtd.]]/Tabela1[[#Totals],[Qtd.]]</f>
        <v>1.015228426395939E-2</v>
      </c>
    </row>
    <row r="90" spans="2:6" s="3" customFormat="1" x14ac:dyDescent="0.25">
      <c r="B90" s="6">
        <v>37214</v>
      </c>
      <c r="C90" s="2" t="s">
        <v>91</v>
      </c>
      <c r="D90" s="11">
        <v>2</v>
      </c>
      <c r="E90" s="14" t="str">
        <f t="shared" si="2"/>
        <v xml:space="preserve">LS 400 </v>
      </c>
      <c r="F90" s="15">
        <f>Tabela1[[#This Row],[Qtd.]]/Tabela1[[#Totals],[Qtd.]]</f>
        <v>1.015228426395939E-2</v>
      </c>
    </row>
    <row r="91" spans="2:6" s="3" customFormat="1" x14ac:dyDescent="0.25">
      <c r="B91" s="6">
        <v>38006</v>
      </c>
      <c r="C91" s="2" t="s">
        <v>92</v>
      </c>
      <c r="D91" s="11">
        <v>1</v>
      </c>
      <c r="E91" s="14" t="str">
        <f t="shared" si="2"/>
        <v xml:space="preserve">LS 800 </v>
      </c>
      <c r="F91" s="15">
        <f>Tabela1[[#This Row],[Qtd.]]/Tabela1[[#Totals],[Qtd.]]</f>
        <v>5.076142131979695E-3</v>
      </c>
    </row>
    <row r="92" spans="2:6" s="3" customFormat="1" x14ac:dyDescent="0.25">
      <c r="B92" s="6">
        <v>38354</v>
      </c>
      <c r="C92" s="2" t="s">
        <v>93</v>
      </c>
      <c r="D92" s="11">
        <v>1</v>
      </c>
      <c r="E92" s="14" t="str">
        <f t="shared" si="2"/>
        <v>LSF 500</v>
      </c>
      <c r="F92" s="15">
        <f>Tabela1[[#This Row],[Qtd.]]/Tabela1[[#Totals],[Qtd.]]</f>
        <v>5.076142131979695E-3</v>
      </c>
    </row>
    <row r="93" spans="2:6" s="3" customFormat="1" x14ac:dyDescent="0.25">
      <c r="B93" s="6">
        <v>38206</v>
      </c>
      <c r="C93" s="2" t="s">
        <v>94</v>
      </c>
      <c r="D93" s="11">
        <v>2</v>
      </c>
      <c r="E93" s="14" t="str">
        <f t="shared" si="2"/>
        <v xml:space="preserve">LS 560 </v>
      </c>
      <c r="F93" s="15">
        <f>Tabela1[[#This Row],[Qtd.]]/Tabela1[[#Totals],[Qtd.]]</f>
        <v>1.015228426395939E-2</v>
      </c>
    </row>
    <row r="94" spans="2:6" s="3" customFormat="1" x14ac:dyDescent="0.25">
      <c r="B94" s="6">
        <v>38207</v>
      </c>
      <c r="C94" s="2" t="s">
        <v>95</v>
      </c>
      <c r="D94" s="11">
        <v>1</v>
      </c>
      <c r="E94" s="14" t="str">
        <f t="shared" si="2"/>
        <v xml:space="preserve">LS 560 </v>
      </c>
      <c r="F94" s="15">
        <f>Tabela1[[#This Row],[Qtd.]]/Tabela1[[#Totals],[Qtd.]]</f>
        <v>5.076142131979695E-3</v>
      </c>
    </row>
    <row r="95" spans="2:6" s="3" customFormat="1" x14ac:dyDescent="0.25">
      <c r="B95" s="6">
        <v>38208</v>
      </c>
      <c r="C95" s="2" t="s">
        <v>96</v>
      </c>
      <c r="D95" s="11">
        <v>2</v>
      </c>
      <c r="E95" s="14" t="str">
        <f t="shared" si="2"/>
        <v xml:space="preserve">LS 630 </v>
      </c>
      <c r="F95" s="15">
        <f>Tabela1[[#This Row],[Qtd.]]/Tabela1[[#Totals],[Qtd.]]</f>
        <v>1.015228426395939E-2</v>
      </c>
    </row>
    <row r="96" spans="2:6" s="3" customFormat="1" x14ac:dyDescent="0.25">
      <c r="B96" s="6">
        <v>38209</v>
      </c>
      <c r="C96" s="2" t="s">
        <v>97</v>
      </c>
      <c r="D96" s="11">
        <v>1</v>
      </c>
      <c r="E96" s="14" t="str">
        <f t="shared" si="2"/>
        <v xml:space="preserve">LS 450 </v>
      </c>
      <c r="F96" s="15">
        <f>Tabela1[[#This Row],[Qtd.]]/Tabela1[[#Totals],[Qtd.]]</f>
        <v>5.076142131979695E-3</v>
      </c>
    </row>
    <row r="97" spans="2:6" s="3" customFormat="1" x14ac:dyDescent="0.25">
      <c r="B97" s="6">
        <v>38629</v>
      </c>
      <c r="C97" s="2" t="s">
        <v>98</v>
      </c>
      <c r="D97" s="11">
        <v>1</v>
      </c>
      <c r="E97" s="14" t="str">
        <f t="shared" si="2"/>
        <v xml:space="preserve">LS 315 </v>
      </c>
      <c r="F97" s="15">
        <f>Tabela1[[#This Row],[Qtd.]]/Tabela1[[#Totals],[Qtd.]]</f>
        <v>5.076142131979695E-3</v>
      </c>
    </row>
    <row r="98" spans="2:6" s="3" customFormat="1" x14ac:dyDescent="0.25">
      <c r="B98" s="6">
        <v>34481</v>
      </c>
      <c r="C98" s="2" t="s">
        <v>99</v>
      </c>
      <c r="D98" s="11">
        <v>1</v>
      </c>
      <c r="E98" s="14" t="str">
        <f t="shared" ref="E98:E129" si="3">MID(C98,7,7)</f>
        <v xml:space="preserve">LS 315 </v>
      </c>
      <c r="F98" s="15">
        <f>Tabela1[[#This Row],[Qtd.]]/Tabela1[[#Totals],[Qtd.]]</f>
        <v>5.076142131979695E-3</v>
      </c>
    </row>
    <row r="99" spans="2:6" s="3" customFormat="1" x14ac:dyDescent="0.25">
      <c r="B99" s="6">
        <v>38787</v>
      </c>
      <c r="C99" s="2" t="s">
        <v>100</v>
      </c>
      <c r="D99" s="11">
        <v>1</v>
      </c>
      <c r="E99" s="14" t="str">
        <f>MID(C99,7,6)</f>
        <v>LS 450</v>
      </c>
      <c r="F99" s="15">
        <f>Tabela1[[#This Row],[Qtd.]]/Tabela1[[#Totals],[Qtd.]]</f>
        <v>5.076142131979695E-3</v>
      </c>
    </row>
    <row r="100" spans="2:6" s="3" customFormat="1" x14ac:dyDescent="0.25">
      <c r="B100" s="6">
        <v>38789</v>
      </c>
      <c r="C100" s="2" t="s">
        <v>101</v>
      </c>
      <c r="D100" s="11">
        <v>1</v>
      </c>
      <c r="E100" s="14" t="str">
        <f t="shared" si="3"/>
        <v>LSC 800</v>
      </c>
      <c r="F100" s="15">
        <f>Tabela1[[#This Row],[Qtd.]]/Tabela1[[#Totals],[Qtd.]]</f>
        <v>5.076142131979695E-3</v>
      </c>
    </row>
    <row r="101" spans="2:6" s="3" customFormat="1" x14ac:dyDescent="0.25">
      <c r="B101" s="6">
        <v>39173</v>
      </c>
      <c r="C101" s="2" t="s">
        <v>102</v>
      </c>
      <c r="D101" s="11">
        <v>3</v>
      </c>
      <c r="E101" s="14" t="str">
        <f t="shared" si="3"/>
        <v xml:space="preserve">LS 400 </v>
      </c>
      <c r="F101" s="15">
        <f>Tabela1[[#This Row],[Qtd.]]/Tabela1[[#Totals],[Qtd.]]</f>
        <v>1.5228426395939087E-2</v>
      </c>
    </row>
    <row r="102" spans="2:6" s="3" customFormat="1" x14ac:dyDescent="0.25">
      <c r="B102" s="6">
        <v>39174</v>
      </c>
      <c r="C102" s="2" t="s">
        <v>103</v>
      </c>
      <c r="D102" s="11">
        <v>3</v>
      </c>
      <c r="E102" s="14" t="str">
        <f t="shared" si="3"/>
        <v xml:space="preserve">LS 400 </v>
      </c>
      <c r="F102" s="15">
        <f>Tabela1[[#This Row],[Qtd.]]/Tabela1[[#Totals],[Qtd.]]</f>
        <v>1.5228426395939087E-2</v>
      </c>
    </row>
    <row r="103" spans="2:6" s="3" customFormat="1" x14ac:dyDescent="0.25">
      <c r="B103" s="6">
        <v>39394</v>
      </c>
      <c r="C103" s="2" t="s">
        <v>104</v>
      </c>
      <c r="D103" s="11">
        <v>1</v>
      </c>
      <c r="E103" s="14" t="str">
        <f t="shared" si="3"/>
        <v>LSC 630</v>
      </c>
      <c r="F103" s="15">
        <f>Tabela1[[#This Row],[Qtd.]]/Tabela1[[#Totals],[Qtd.]]</f>
        <v>5.076142131979695E-3</v>
      </c>
    </row>
    <row r="104" spans="2:6" s="3" customFormat="1" x14ac:dyDescent="0.25">
      <c r="B104" s="6">
        <v>39514</v>
      </c>
      <c r="C104" s="2" t="s">
        <v>105</v>
      </c>
      <c r="D104" s="11">
        <v>1</v>
      </c>
      <c r="E104" s="14" t="str">
        <f t="shared" si="3"/>
        <v xml:space="preserve">LS 630 </v>
      </c>
      <c r="F104" s="15">
        <f>Tabela1[[#This Row],[Qtd.]]/Tabela1[[#Totals],[Qtd.]]</f>
        <v>5.076142131979695E-3</v>
      </c>
    </row>
    <row r="105" spans="2:6" s="3" customFormat="1" x14ac:dyDescent="0.25">
      <c r="B105" s="6">
        <v>39515</v>
      </c>
      <c r="C105" s="2" t="s">
        <v>106</v>
      </c>
      <c r="D105" s="11">
        <v>1</v>
      </c>
      <c r="E105" s="14" t="str">
        <f t="shared" si="3"/>
        <v xml:space="preserve">LS 800 </v>
      </c>
      <c r="F105" s="15">
        <f>Tabela1[[#This Row],[Qtd.]]/Tabela1[[#Totals],[Qtd.]]</f>
        <v>5.076142131979695E-3</v>
      </c>
    </row>
    <row r="106" spans="2:6" s="3" customFormat="1" x14ac:dyDescent="0.25">
      <c r="B106" s="6">
        <v>39516</v>
      </c>
      <c r="C106" s="2" t="s">
        <v>107</v>
      </c>
      <c r="D106" s="11">
        <v>1</v>
      </c>
      <c r="E106" s="14" t="str">
        <f t="shared" si="3"/>
        <v xml:space="preserve">LS 900 </v>
      </c>
      <c r="F106" s="15">
        <f>Tabela1[[#This Row],[Qtd.]]/Tabela1[[#Totals],[Qtd.]]</f>
        <v>5.076142131979695E-3</v>
      </c>
    </row>
    <row r="107" spans="2:6" x14ac:dyDescent="0.25">
      <c r="B107" s="6">
        <v>27446</v>
      </c>
      <c r="C107" s="2" t="s">
        <v>108</v>
      </c>
      <c r="D107" s="11">
        <v>1</v>
      </c>
      <c r="E107" s="14" t="str">
        <f>MID(C107,7,8)</f>
        <v>BLS 1120</v>
      </c>
      <c r="F107" s="15">
        <f>Tabela1[[#This Row],[Qtd.]]/Tabela1[[#Totals],[Qtd.]]</f>
        <v>5.076142131979695E-3</v>
      </c>
    </row>
    <row r="108" spans="2:6" x14ac:dyDescent="0.25">
      <c r="B108" s="6">
        <v>27724</v>
      </c>
      <c r="C108" s="2" t="s">
        <v>109</v>
      </c>
      <c r="D108" s="11">
        <v>1</v>
      </c>
      <c r="E108" s="14" t="str">
        <f t="shared" si="3"/>
        <v>BLS 315</v>
      </c>
      <c r="F108" s="15">
        <f>Tabela1[[#This Row],[Qtd.]]/Tabela1[[#Totals],[Qtd.]]</f>
        <v>5.076142131979695E-3</v>
      </c>
    </row>
    <row r="109" spans="2:6" x14ac:dyDescent="0.25">
      <c r="B109" s="6">
        <v>27703</v>
      </c>
      <c r="C109" s="2" t="s">
        <v>110</v>
      </c>
      <c r="D109" s="11">
        <v>1</v>
      </c>
      <c r="E109" s="14" t="str">
        <f t="shared" si="3"/>
        <v>BLS 200</v>
      </c>
      <c r="F109" s="15">
        <f>Tabela1[[#This Row],[Qtd.]]/Tabela1[[#Totals],[Qtd.]]</f>
        <v>5.076142131979695E-3</v>
      </c>
    </row>
    <row r="110" spans="2:6" x14ac:dyDescent="0.25">
      <c r="B110" s="6">
        <v>27723</v>
      </c>
      <c r="C110" s="2" t="s">
        <v>111</v>
      </c>
      <c r="D110" s="11">
        <v>1</v>
      </c>
      <c r="E110" s="14" t="str">
        <f t="shared" si="3"/>
        <v>BLS 200</v>
      </c>
      <c r="F110" s="15">
        <f>Tabela1[[#This Row],[Qtd.]]/Tabela1[[#Totals],[Qtd.]]</f>
        <v>5.076142131979695E-3</v>
      </c>
    </row>
    <row r="111" spans="2:6" x14ac:dyDescent="0.25">
      <c r="B111" s="6">
        <v>27933</v>
      </c>
      <c r="C111" s="2" t="s">
        <v>112</v>
      </c>
      <c r="D111" s="11">
        <v>1</v>
      </c>
      <c r="E111" s="14" t="str">
        <f>MID(C111,7,8)</f>
        <v>BLSC 500</v>
      </c>
      <c r="F111" s="15">
        <f>Tabela1[[#This Row],[Qtd.]]/Tabela1[[#Totals],[Qtd.]]</f>
        <v>5.076142131979695E-3</v>
      </c>
    </row>
    <row r="112" spans="2:6" x14ac:dyDescent="0.25">
      <c r="B112" s="6">
        <v>28616</v>
      </c>
      <c r="C112" s="2" t="s">
        <v>113</v>
      </c>
      <c r="D112" s="11">
        <v>1</v>
      </c>
      <c r="E112" s="14" t="str">
        <f t="shared" si="3"/>
        <v>BLS 630</v>
      </c>
      <c r="F112" s="15">
        <f>Tabela1[[#This Row],[Qtd.]]/Tabela1[[#Totals],[Qtd.]]</f>
        <v>5.076142131979695E-3</v>
      </c>
    </row>
    <row r="113" spans="2:6" x14ac:dyDescent="0.25">
      <c r="B113" s="6">
        <v>28930</v>
      </c>
      <c r="C113" s="2" t="s">
        <v>114</v>
      </c>
      <c r="D113" s="11">
        <v>1</v>
      </c>
      <c r="E113" s="14" t="str">
        <f t="shared" si="3"/>
        <v>BLS 500</v>
      </c>
      <c r="F113" s="15">
        <f>Tabela1[[#This Row],[Qtd.]]/Tabela1[[#Totals],[Qtd.]]</f>
        <v>5.076142131979695E-3</v>
      </c>
    </row>
    <row r="114" spans="2:6" x14ac:dyDescent="0.25">
      <c r="B114" s="6">
        <v>28950</v>
      </c>
      <c r="C114" s="2" t="s">
        <v>115</v>
      </c>
      <c r="D114" s="11">
        <v>1</v>
      </c>
      <c r="E114" s="14" t="str">
        <f t="shared" si="3"/>
        <v>BLS 560</v>
      </c>
      <c r="F114" s="15">
        <f>Tabela1[[#This Row],[Qtd.]]/Tabela1[[#Totals],[Qtd.]]</f>
        <v>5.076142131979695E-3</v>
      </c>
    </row>
    <row r="115" spans="2:6" x14ac:dyDescent="0.25">
      <c r="B115" s="6">
        <v>28600</v>
      </c>
      <c r="C115" s="2" t="s">
        <v>116</v>
      </c>
      <c r="D115" s="11">
        <v>1</v>
      </c>
      <c r="E115" s="14" t="str">
        <f t="shared" si="3"/>
        <v>BLS 315</v>
      </c>
      <c r="F115" s="15">
        <f>Tabela1[[#This Row],[Qtd.]]/Tabela1[[#Totals],[Qtd.]]</f>
        <v>5.076142131979695E-3</v>
      </c>
    </row>
    <row r="116" spans="2:6" x14ac:dyDescent="0.25">
      <c r="B116" s="6">
        <v>28601</v>
      </c>
      <c r="C116" s="2" t="s">
        <v>117</v>
      </c>
      <c r="D116" s="11">
        <v>1</v>
      </c>
      <c r="E116" s="14" t="str">
        <f t="shared" si="3"/>
        <v>BLS 315</v>
      </c>
      <c r="F116" s="15">
        <f>Tabela1[[#This Row],[Qtd.]]/Tabela1[[#Totals],[Qtd.]]</f>
        <v>5.076142131979695E-3</v>
      </c>
    </row>
    <row r="117" spans="2:6" x14ac:dyDescent="0.25">
      <c r="B117" s="6">
        <v>29607</v>
      </c>
      <c r="C117" s="2" t="s">
        <v>118</v>
      </c>
      <c r="D117" s="11">
        <v>1</v>
      </c>
      <c r="E117" s="14" t="str">
        <f t="shared" si="3"/>
        <v>BLS 630</v>
      </c>
      <c r="F117" s="15">
        <f>Tabela1[[#This Row],[Qtd.]]/Tabela1[[#Totals],[Qtd.]]</f>
        <v>5.076142131979695E-3</v>
      </c>
    </row>
    <row r="118" spans="2:6" x14ac:dyDescent="0.25">
      <c r="B118" s="6">
        <v>34132</v>
      </c>
      <c r="C118" s="2" t="s">
        <v>119</v>
      </c>
      <c r="D118" s="11">
        <v>1</v>
      </c>
      <c r="E118" s="14" t="str">
        <f t="shared" si="3"/>
        <v>BLS 355</v>
      </c>
      <c r="F118" s="15">
        <f>Tabela1[[#This Row],[Qtd.]]/Tabela1[[#Totals],[Qtd.]]</f>
        <v>5.076142131979695E-3</v>
      </c>
    </row>
    <row r="119" spans="2:6" x14ac:dyDescent="0.25">
      <c r="B119" s="6">
        <v>34252</v>
      </c>
      <c r="C119" s="2" t="s">
        <v>120</v>
      </c>
      <c r="D119" s="11">
        <v>1</v>
      </c>
      <c r="E119" s="14" t="str">
        <f t="shared" si="3"/>
        <v>BLS 710</v>
      </c>
      <c r="F119" s="15">
        <f>Tabela1[[#This Row],[Qtd.]]/Tabela1[[#Totals],[Qtd.]]</f>
        <v>5.076142131979695E-3</v>
      </c>
    </row>
    <row r="120" spans="2:6" x14ac:dyDescent="0.25">
      <c r="B120" s="6">
        <v>34567</v>
      </c>
      <c r="C120" s="2" t="s">
        <v>121</v>
      </c>
      <c r="D120" s="11">
        <v>1</v>
      </c>
      <c r="E120" s="14" t="str">
        <f t="shared" si="3"/>
        <v>BLS 400</v>
      </c>
      <c r="F120" s="15">
        <f>Tabela1[[#This Row],[Qtd.]]/Tabela1[[#Totals],[Qtd.]]</f>
        <v>5.076142131979695E-3</v>
      </c>
    </row>
    <row r="121" spans="2:6" x14ac:dyDescent="0.25">
      <c r="B121" s="6">
        <v>34571</v>
      </c>
      <c r="C121" s="2" t="s">
        <v>122</v>
      </c>
      <c r="D121" s="11">
        <v>1</v>
      </c>
      <c r="E121" s="14" t="str">
        <f t="shared" si="3"/>
        <v>BLS 400</v>
      </c>
      <c r="F121" s="15">
        <f>Tabela1[[#This Row],[Qtd.]]/Tabela1[[#Totals],[Qtd.]]</f>
        <v>5.076142131979695E-3</v>
      </c>
    </row>
    <row r="122" spans="2:6" x14ac:dyDescent="0.25">
      <c r="B122" s="6">
        <v>34575</v>
      </c>
      <c r="C122" s="2" t="s">
        <v>123</v>
      </c>
      <c r="D122" s="11">
        <v>1</v>
      </c>
      <c r="E122" s="14" t="str">
        <f t="shared" si="3"/>
        <v>BLS 630</v>
      </c>
      <c r="F122" s="15">
        <f>Tabela1[[#This Row],[Qtd.]]/Tabela1[[#Totals],[Qtd.]]</f>
        <v>5.076142131979695E-3</v>
      </c>
    </row>
    <row r="123" spans="2:6" x14ac:dyDescent="0.25">
      <c r="B123" s="6">
        <v>34999</v>
      </c>
      <c r="C123" s="2" t="s">
        <v>124</v>
      </c>
      <c r="D123" s="11">
        <v>1</v>
      </c>
      <c r="E123" s="14" t="str">
        <f t="shared" si="3"/>
        <v>BLS 630</v>
      </c>
      <c r="F123" s="15">
        <f>Tabela1[[#This Row],[Qtd.]]/Tabela1[[#Totals],[Qtd.]]</f>
        <v>5.076142131979695E-3</v>
      </c>
    </row>
    <row r="124" spans="2:6" x14ac:dyDescent="0.25">
      <c r="B124" s="6">
        <v>35003</v>
      </c>
      <c r="C124" s="2" t="s">
        <v>125</v>
      </c>
      <c r="D124" s="11">
        <v>1</v>
      </c>
      <c r="E124" s="14" t="str">
        <f t="shared" si="3"/>
        <v>BLS 560</v>
      </c>
      <c r="F124" s="15">
        <f>Tabela1[[#This Row],[Qtd.]]/Tabela1[[#Totals],[Qtd.]]</f>
        <v>5.076142131979695E-3</v>
      </c>
    </row>
    <row r="125" spans="2:6" x14ac:dyDescent="0.25">
      <c r="B125" s="6">
        <v>35044</v>
      </c>
      <c r="C125" s="2" t="s">
        <v>126</v>
      </c>
      <c r="D125" s="11">
        <v>1</v>
      </c>
      <c r="E125" s="14" t="str">
        <f t="shared" si="3"/>
        <v>BLS 355</v>
      </c>
      <c r="F125" s="15">
        <f>Tabela1[[#This Row],[Qtd.]]/Tabela1[[#Totals],[Qtd.]]</f>
        <v>5.076142131979695E-3</v>
      </c>
    </row>
    <row r="126" spans="2:6" x14ac:dyDescent="0.25">
      <c r="B126" s="6">
        <v>35891</v>
      </c>
      <c r="C126" s="2" t="s">
        <v>127</v>
      </c>
      <c r="D126" s="11">
        <v>1</v>
      </c>
      <c r="E126" s="14" t="str">
        <f t="shared" si="3"/>
        <v>BLS 315</v>
      </c>
      <c r="F126" s="15">
        <f>Tabela1[[#This Row],[Qtd.]]/Tabela1[[#Totals],[Qtd.]]</f>
        <v>5.076142131979695E-3</v>
      </c>
    </row>
    <row r="127" spans="2:6" x14ac:dyDescent="0.25">
      <c r="B127" s="6">
        <v>35892</v>
      </c>
      <c r="C127" s="2" t="s">
        <v>128</v>
      </c>
      <c r="D127" s="11">
        <v>1</v>
      </c>
      <c r="E127" s="14" t="str">
        <f t="shared" si="3"/>
        <v>BLS 200</v>
      </c>
      <c r="F127" s="15">
        <f>Tabela1[[#This Row],[Qtd.]]/Tabela1[[#Totals],[Qtd.]]</f>
        <v>5.076142131979695E-3</v>
      </c>
    </row>
    <row r="128" spans="2:6" x14ac:dyDescent="0.25">
      <c r="B128" s="6">
        <v>36283</v>
      </c>
      <c r="C128" s="2" t="s">
        <v>129</v>
      </c>
      <c r="D128" s="11">
        <v>1</v>
      </c>
      <c r="E128" s="14" t="str">
        <f t="shared" si="3"/>
        <v>BLS 900</v>
      </c>
      <c r="F128" s="15">
        <f>Tabela1[[#This Row],[Qtd.]]/Tabela1[[#Totals],[Qtd.]]</f>
        <v>5.076142131979695E-3</v>
      </c>
    </row>
    <row r="129" spans="2:6" x14ac:dyDescent="0.25">
      <c r="B129" s="6">
        <v>36284</v>
      </c>
      <c r="C129" s="2" t="s">
        <v>130</v>
      </c>
      <c r="D129" s="11">
        <v>1</v>
      </c>
      <c r="E129" s="14" t="str">
        <f t="shared" si="3"/>
        <v>BLS 900</v>
      </c>
      <c r="F129" s="15">
        <f>Tabela1[[#This Row],[Qtd.]]/Tabela1[[#Totals],[Qtd.]]</f>
        <v>5.076142131979695E-3</v>
      </c>
    </row>
    <row r="130" spans="2:6" x14ac:dyDescent="0.25">
      <c r="B130" s="6">
        <v>36679</v>
      </c>
      <c r="C130" s="2" t="s">
        <v>131</v>
      </c>
      <c r="D130" s="11">
        <v>1</v>
      </c>
      <c r="E130" s="14" t="str">
        <f t="shared" ref="E130:E135" si="4">MID(C130,7,7)</f>
        <v>BLS 400</v>
      </c>
      <c r="F130" s="15">
        <f>Tabela1[[#This Row],[Qtd.]]/Tabela1[[#Totals],[Qtd.]]</f>
        <v>5.076142131979695E-3</v>
      </c>
    </row>
    <row r="131" spans="2:6" x14ac:dyDescent="0.25">
      <c r="B131" s="6">
        <v>36787</v>
      </c>
      <c r="C131" s="2" t="s">
        <v>132</v>
      </c>
      <c r="D131" s="11">
        <v>2</v>
      </c>
      <c r="E131" s="14" t="str">
        <f t="shared" si="4"/>
        <v>BLS 900</v>
      </c>
      <c r="F131" s="15">
        <f>Tabela1[[#This Row],[Qtd.]]/Tabela1[[#Totals],[Qtd.]]</f>
        <v>1.015228426395939E-2</v>
      </c>
    </row>
    <row r="132" spans="2:6" x14ac:dyDescent="0.25">
      <c r="B132" s="6">
        <v>36734</v>
      </c>
      <c r="C132" s="2" t="s">
        <v>133</v>
      </c>
      <c r="D132" s="11">
        <v>1</v>
      </c>
      <c r="E132" s="14" t="str">
        <f t="shared" si="4"/>
        <v>BLS 500</v>
      </c>
      <c r="F132" s="15">
        <f>Tabela1[[#This Row],[Qtd.]]/Tabela1[[#Totals],[Qtd.]]</f>
        <v>5.076142131979695E-3</v>
      </c>
    </row>
    <row r="133" spans="2:6" x14ac:dyDescent="0.25">
      <c r="B133" s="6">
        <v>38038</v>
      </c>
      <c r="C133" s="2" t="s">
        <v>134</v>
      </c>
      <c r="D133" s="11">
        <v>1</v>
      </c>
      <c r="E133" s="14" t="str">
        <f t="shared" si="4"/>
        <v>BLS 315</v>
      </c>
      <c r="F133" s="15">
        <f>Tabela1[[#This Row],[Qtd.]]/Tabela1[[#Totals],[Qtd.]]</f>
        <v>5.076142131979695E-3</v>
      </c>
    </row>
    <row r="134" spans="2:6" x14ac:dyDescent="0.25">
      <c r="B134" s="6">
        <v>38356</v>
      </c>
      <c r="C134" s="2" t="s">
        <v>135</v>
      </c>
      <c r="D134" s="11">
        <v>1</v>
      </c>
      <c r="E134" s="14" t="str">
        <f t="shared" si="4"/>
        <v>BLS 710</v>
      </c>
      <c r="F134" s="15">
        <f>Tabela1[[#This Row],[Qtd.]]/Tabela1[[#Totals],[Qtd.]]</f>
        <v>5.076142131979695E-3</v>
      </c>
    </row>
    <row r="135" spans="2:6" x14ac:dyDescent="0.25">
      <c r="B135" s="6">
        <v>38326</v>
      </c>
      <c r="C135" s="2" t="s">
        <v>136</v>
      </c>
      <c r="D135" s="11">
        <v>1</v>
      </c>
      <c r="E135" s="14" t="str">
        <f t="shared" si="4"/>
        <v>BLS 400</v>
      </c>
      <c r="F135" s="15">
        <f>Tabela1[[#This Row],[Qtd.]]/Tabela1[[#Totals],[Qtd.]]</f>
        <v>5.076142131979695E-3</v>
      </c>
    </row>
    <row r="136" spans="2:6" x14ac:dyDescent="0.25">
      <c r="B136" s="8"/>
      <c r="C136" s="9"/>
      <c r="D136" s="12">
        <f>SUBTOTAL(109,Tabela1[Qtd.])</f>
        <v>197</v>
      </c>
      <c r="E136" s="14"/>
      <c r="F136" s="15">
        <f>SUBTOTAL(109,Tabela1[REPRESENTATIVIDADE])</f>
        <v>1.0000000000000013</v>
      </c>
    </row>
  </sheetData>
  <phoneticPr fontId="19" type="noConversion"/>
  <pageMargins left="0.78740157499999996" right="0.78740157499999996" top="0.984251969" bottom="0.984251969" header="0.4921259845" footer="0.4921259845"/>
  <pageSetup paperSize="9" orientation="portrait" verticalDpi="0" r:id="rId2"/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rad7BC60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Grave</dc:creator>
  <cp:lastModifiedBy>Rafael Grave</cp:lastModifiedBy>
  <dcterms:created xsi:type="dcterms:W3CDTF">2023-02-27T21:30:14Z</dcterms:created>
  <dcterms:modified xsi:type="dcterms:W3CDTF">2023-11-07T04:20:06Z</dcterms:modified>
</cp:coreProperties>
</file>