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K:\Tylco\Engenharia\Custos\SO-Solicitação de orçamento\"/>
    </mc:Choice>
  </mc:AlternateContent>
  <xr:revisionPtr revIDLastSave="0" documentId="13_ncr:1_{1C310EB6-B504-40BC-95C2-234139DF5975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Dados de Entrada" sheetId="5" r:id="rId1"/>
    <sheet name="3099028001" sheetId="4" r:id="rId2"/>
    <sheet name="Custo Hora" sheetId="3" r:id="rId3"/>
    <sheet name="Material Comprado" sheetId="2" r:id="rId4"/>
  </sheets>
  <externalReferences>
    <externalReference r:id="rId5"/>
  </externalReferences>
  <definedNames>
    <definedName name="_xlnm._FilterDatabase" localSheetId="1" hidden="1">'3099028001'!$A$9:$AJ$17</definedName>
    <definedName name="_xlnm._FilterDatabase" localSheetId="2" hidden="1">'Custo Hora'!$B$2:$D$2</definedName>
    <definedName name="_xlnm._FilterDatabase" localSheetId="3" hidden="1">'Material Comprado'!$A$2:$E$156</definedName>
    <definedName name="A_Acionadores">#REF!</definedName>
    <definedName name="A_Area">#REF!</definedName>
    <definedName name="A_Bombas">#REF!</definedName>
    <definedName name="A_Compressores">#REF!</definedName>
    <definedName name="A_Diversos">#REF!</definedName>
    <definedName name="A_Diversos_Bulks">#REF!</definedName>
    <definedName name="A_Fornos">#REF!</definedName>
    <definedName name="A_Internos">#REF!</definedName>
    <definedName name="A_Permutadores">#REF!</definedName>
    <definedName name="A_Permutadores_Especiais">#REF!</definedName>
    <definedName name="A_Remarks">#REF!</definedName>
    <definedName name="A_Resfriadores">#REF!</definedName>
    <definedName name="A_Torres">#REF!</definedName>
    <definedName name="A_Torres_Bandeja">#REF!</definedName>
    <definedName name="A_Torres_DuploDiametro">#REF!</definedName>
    <definedName name="A_Torres_Resfriamento">#REF!</definedName>
    <definedName name="A_Vaso_Esfera">#REF!</definedName>
    <definedName name="A_Vaso_Hor_Vert_Reat">#REF!</definedName>
    <definedName name="A_Vaso_TanqueAtm">#REF!</definedName>
    <definedName name="A_Vaso_TanqueConcreto">#REF!</definedName>
    <definedName name="_xlnm.Print_Area" localSheetId="1">'3099028001'!$A$1:$AA$9</definedName>
    <definedName name="_xlnm.Print_Area" localSheetId="0">'Dados de Entrada'!$C$8:$M$13</definedName>
    <definedName name="Classificação_do_Custo">#REF!</definedName>
    <definedName name="densidade">#REF!</definedName>
    <definedName name="EAP">[1]EAP!$A$12:$O$922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4" i="4" l="1"/>
  <c r="Z24" i="4"/>
  <c r="Y24" i="4"/>
  <c r="X24" i="4"/>
  <c r="U24" i="4"/>
  <c r="T24" i="4"/>
  <c r="S24" i="4"/>
  <c r="Q24" i="4"/>
  <c r="P24" i="4"/>
  <c r="O24" i="4"/>
  <c r="M24" i="4"/>
  <c r="L24" i="4"/>
  <c r="K24" i="4"/>
  <c r="I24" i="4"/>
  <c r="H24" i="4"/>
  <c r="G24" i="4"/>
  <c r="F24" i="4"/>
  <c r="E24" i="4"/>
  <c r="C24" i="4"/>
  <c r="B24" i="4"/>
  <c r="A24" i="4"/>
  <c r="AB23" i="4"/>
  <c r="V23" i="4"/>
  <c r="N23" i="4"/>
  <c r="J23" i="4"/>
  <c r="AC23" i="4" s="1"/>
  <c r="D23" i="4"/>
  <c r="AC22" i="4"/>
  <c r="AB22" i="4"/>
  <c r="AB20" i="4"/>
  <c r="V20" i="4"/>
  <c r="N20" i="4"/>
  <c r="J20" i="4"/>
  <c r="AC20" i="4" s="1"/>
  <c r="D20" i="4"/>
  <c r="AB19" i="4"/>
  <c r="V19" i="4"/>
  <c r="N19" i="4"/>
  <c r="J19" i="4"/>
  <c r="AC19" i="4" s="1"/>
  <c r="D19" i="4"/>
  <c r="AB18" i="4"/>
  <c r="V18" i="4"/>
  <c r="N18" i="4"/>
  <c r="J18" i="4"/>
  <c r="J24" i="4" s="1"/>
  <c r="D18" i="4"/>
  <c r="D24" i="4" s="1"/>
  <c r="AC18" i="4" l="1"/>
  <c r="AC24" i="4" s="1"/>
  <c r="AD22" i="4"/>
  <c r="AB24" i="4"/>
  <c r="AC13" i="4"/>
  <c r="AC15" i="4"/>
  <c r="AB13" i="4"/>
  <c r="AB15" i="4"/>
  <c r="N16" i="4"/>
  <c r="N13" i="4"/>
  <c r="D10" i="4"/>
  <c r="J10" i="4"/>
  <c r="N10" i="4"/>
  <c r="V10" i="4"/>
  <c r="AB10" i="4"/>
  <c r="C17" i="4"/>
  <c r="AD15" i="4" l="1"/>
  <c r="AD13" i="4"/>
  <c r="AC10" i="4"/>
  <c r="K11" i="5" l="1"/>
  <c r="I6" i="5"/>
  <c r="I5" i="5"/>
  <c r="V11" i="4"/>
  <c r="V12" i="4"/>
  <c r="V16" i="4"/>
  <c r="D11" i="4" l="1"/>
  <c r="D12" i="4"/>
  <c r="D16" i="4"/>
  <c r="J11" i="4" l="1"/>
  <c r="J12" i="4"/>
  <c r="J16" i="4"/>
  <c r="N11" i="4" l="1"/>
  <c r="N12" i="4"/>
  <c r="AC11" i="4"/>
  <c r="AC12" i="4"/>
  <c r="AC16" i="4"/>
  <c r="AB11" i="4"/>
  <c r="AB12" i="4"/>
  <c r="AB16" i="4"/>
  <c r="Z5" i="5" l="1"/>
  <c r="E17" i="4" l="1"/>
  <c r="F17" i="4"/>
  <c r="G17" i="4"/>
  <c r="K17" i="4"/>
  <c r="L17" i="4"/>
  <c r="M17" i="4"/>
  <c r="E9" i="5"/>
  <c r="A17" i="4"/>
  <c r="B17" i="4"/>
  <c r="D17" i="4" l="1"/>
  <c r="H17" i="4"/>
  <c r="J17" i="4"/>
  <c r="I17" i="4" l="1"/>
  <c r="K12" i="5"/>
  <c r="P17" i="4" l="1"/>
  <c r="AA17" i="4" l="1"/>
  <c r="Z17" i="4"/>
  <c r="Y17" i="4"/>
  <c r="X17" i="4"/>
  <c r="U17" i="4"/>
  <c r="T17" i="4"/>
  <c r="S17" i="4"/>
  <c r="Q17" i="4"/>
  <c r="O17" i="4"/>
  <c r="AB17" i="4" l="1"/>
  <c r="I3" i="5" l="1"/>
  <c r="D3" i="4" s="1"/>
  <c r="I4" i="5"/>
  <c r="D4" i="4" s="1"/>
  <c r="A1" i="4"/>
  <c r="A3" i="4"/>
  <c r="C3" i="4"/>
  <c r="A4" i="4"/>
  <c r="C4" i="4"/>
  <c r="A5" i="4"/>
  <c r="C5" i="4"/>
  <c r="A6" i="4"/>
  <c r="C6" i="4"/>
  <c r="A7" i="4"/>
  <c r="C7" i="4"/>
  <c r="W23" i="4" l="1"/>
  <c r="AD23" i="4" s="1"/>
  <c r="W20" i="4"/>
  <c r="AD20" i="4" s="1"/>
  <c r="W18" i="4"/>
  <c r="W19" i="4"/>
  <c r="AD19" i="4" s="1"/>
  <c r="W10" i="4"/>
  <c r="AD10" i="4" s="1"/>
  <c r="W11" i="4"/>
  <c r="AD11" i="4" s="1"/>
  <c r="W12" i="4"/>
  <c r="AD12" i="4" s="1"/>
  <c r="W16" i="4"/>
  <c r="AD16" i="4" s="1"/>
  <c r="W24" i="4" l="1"/>
  <c r="AD18" i="4"/>
  <c r="W17" i="4"/>
  <c r="AC17" i="4"/>
  <c r="AD17" i="4"/>
  <c r="AD24" i="4" l="1"/>
  <c r="AK10" i="4"/>
  <c r="AK13" i="4"/>
  <c r="AK15" i="4"/>
  <c r="AK12" i="4"/>
  <c r="AK16" i="4"/>
  <c r="AK11" i="4"/>
  <c r="Q9" i="5"/>
  <c r="AJ9" i="5" s="1"/>
  <c r="O9" i="5"/>
  <c r="AK17" i="4"/>
  <c r="AK23" i="4" l="1"/>
  <c r="Q10" i="5"/>
  <c r="S10" i="5" s="1"/>
  <c r="U10" i="5" s="1"/>
  <c r="AK24" i="4"/>
  <c r="O10" i="5"/>
  <c r="AK19" i="4"/>
  <c r="AK20" i="4"/>
  <c r="AK22" i="4"/>
  <c r="AK18" i="4"/>
  <c r="W9" i="5"/>
  <c r="AC9" i="5" s="1"/>
  <c r="S9" i="5"/>
  <c r="U9" i="5" s="1"/>
  <c r="Y9" i="5"/>
  <c r="AE9" i="5" s="1"/>
  <c r="AA9" i="5"/>
  <c r="AG9" i="5" s="1"/>
  <c r="AJ10" i="5" l="1"/>
  <c r="Y10" i="5"/>
  <c r="AE10" i="5" s="1"/>
  <c r="AA10" i="5"/>
  <c r="AG10" i="5" s="1"/>
  <c r="W10" i="5"/>
  <c r="AC10" i="5" s="1"/>
</calcChain>
</file>

<file path=xl/sharedStrings.xml><?xml version="1.0" encoding="utf-8"?>
<sst xmlns="http://schemas.openxmlformats.org/spreadsheetml/2006/main" count="408" uniqueCount="268">
  <si>
    <t>V.Unitario</t>
  </si>
  <si>
    <t>Unidade</t>
  </si>
  <si>
    <t>Descricao</t>
  </si>
  <si>
    <t>Codigo</t>
  </si>
  <si>
    <t>Nivel</t>
  </si>
  <si>
    <t>SER001 - SRF.H.60.01 SERRA FIT</t>
  </si>
  <si>
    <t>MOD4304001</t>
  </si>
  <si>
    <t>BCO002 - B.CV.H.20.02 BROCHADE</t>
  </si>
  <si>
    <t>MOD4308001</t>
  </si>
  <si>
    <t>TOR003 -  T.CNC.H.10.26 TORNO</t>
  </si>
  <si>
    <t>MOD4308040</t>
  </si>
  <si>
    <t>GEF001 - F.CV.V.20.08 GERADORA</t>
  </si>
  <si>
    <t>MOD4308020</t>
  </si>
  <si>
    <t>REB002 - RB.CV.002 REBARBADORA</t>
  </si>
  <si>
    <t>MOD4308028</t>
  </si>
  <si>
    <t xml:space="preserve">F.CV.V.21.03 FRESADORA CV SACORA     </t>
  </si>
  <si>
    <t xml:space="preserve">MOD4308012     </t>
  </si>
  <si>
    <t>RET001 - R.CV.C.50.01 RETIFICA</t>
  </si>
  <si>
    <t>MOD4308031</t>
  </si>
  <si>
    <t>FR0001 - F.CV.V.21.03 FRESADOR</t>
  </si>
  <si>
    <t>MOD4308012</t>
  </si>
  <si>
    <t>RET007 - R.CV.C.50.02 RETIFICA</t>
  </si>
  <si>
    <t>MOD4308029</t>
  </si>
  <si>
    <t>RET005 - R.CV.S.50.04 RETIFICA</t>
  </si>
  <si>
    <t>MOD4308034</t>
  </si>
  <si>
    <t>FU0002 - FRDB.30.16 FURADEIRA</t>
  </si>
  <si>
    <t>MOD4308011</t>
  </si>
  <si>
    <t>FRR006 - F.CNC.V.20.15 CENTRO</t>
  </si>
  <si>
    <t>MOD4308004</t>
  </si>
  <si>
    <t>FRR005 - F.CNC.V.20.14 CENTRO</t>
  </si>
  <si>
    <t>MOD4308003</t>
  </si>
  <si>
    <t>RET008 - R.CV.C.50.03 RETIFICA</t>
  </si>
  <si>
    <t>MOD4308030</t>
  </si>
  <si>
    <t>GEC001 - G.CV.V.20.06 GERADORA</t>
  </si>
  <si>
    <t>MOD4308016</t>
  </si>
  <si>
    <t>GEF002 - F.CV.V.20.06 GERADORA</t>
  </si>
  <si>
    <t>MOD4308021</t>
  </si>
  <si>
    <t>MOD4306002</t>
  </si>
  <si>
    <t>REB001 - RB.CV.001 REBARBADORA</t>
  </si>
  <si>
    <t>MOD4308027</t>
  </si>
  <si>
    <t>MET001/MET002 - METROLOGIA 1 E</t>
  </si>
  <si>
    <t>MOD42300</t>
  </si>
  <si>
    <t>FU0005 - FRDB.30.14 FURADEIRA</t>
  </si>
  <si>
    <t>MOD4308049</t>
  </si>
  <si>
    <t>RET003 - R.CV.P.50.01 RETIFICA</t>
  </si>
  <si>
    <t>MOD4308032</t>
  </si>
  <si>
    <t>FRR007 - F.CNC.V.20.16 CENTRO</t>
  </si>
  <si>
    <t>MOD4308005</t>
  </si>
  <si>
    <t>FRM001 - F.CNC.V.20.18 CENTRO</t>
  </si>
  <si>
    <t>MOD4308002</t>
  </si>
  <si>
    <t>EMB002 - EMBALAGEM TOMADA</t>
  </si>
  <si>
    <t>MOD4309004</t>
  </si>
  <si>
    <t>PIT002 - PINTURA TOMADA</t>
  </si>
  <si>
    <t>MOD4309002</t>
  </si>
  <si>
    <t>TES002 - TESTE TOMADA</t>
  </si>
  <si>
    <t>MOD4309003</t>
  </si>
  <si>
    <t>MON002 - MONTAGEM TOMADA</t>
  </si>
  <si>
    <t>MOD4309001</t>
  </si>
  <si>
    <t>APC001 - ARMAZENAMENTO PRODUTO</t>
  </si>
  <si>
    <t>MOD43005</t>
  </si>
  <si>
    <t>Custo hora</t>
  </si>
  <si>
    <t>Custo do Material
Importado
R$</t>
  </si>
  <si>
    <t>Labor</t>
  </si>
  <si>
    <t>Purchased Items</t>
  </si>
  <si>
    <t>Products</t>
  </si>
  <si>
    <t>Classificação do Custo</t>
  </si>
  <si>
    <t>Produto</t>
  </si>
  <si>
    <t xml:space="preserve">Custo
Total
Direto
</t>
  </si>
  <si>
    <t xml:space="preserve">Custo de Set up
</t>
  </si>
  <si>
    <t xml:space="preserve">Custo Total
 de Manufatura
</t>
  </si>
  <si>
    <t xml:space="preserve">Custo
Total
Absorção
BRL
</t>
  </si>
  <si>
    <t>Custo
de Set up
BRL</t>
  </si>
  <si>
    <t>Custo
Total de Manufatura
BRL</t>
  </si>
  <si>
    <t xml:space="preserve">Custo de Embalagem </t>
  </si>
  <si>
    <t xml:space="preserve">Custo Total  de Material
</t>
  </si>
  <si>
    <t xml:space="preserve">Custo Unitário de Material
</t>
  </si>
  <si>
    <t>Custo Unitário do Material Importado
FOB
EUR</t>
  </si>
  <si>
    <t xml:space="preserve">Custo Unitário do Material Importado
FOB
USD </t>
  </si>
  <si>
    <t>Investimento
(Disp., ferram. - Fornec. / Compras)</t>
  </si>
  <si>
    <t>Fornecedor</t>
  </si>
  <si>
    <t>Setup
(horas)</t>
  </si>
  <si>
    <t>Operação
(minutos)</t>
  </si>
  <si>
    <t>Investimento
(Disp., ferram. - Manufatura/ Eng. Processo)</t>
  </si>
  <si>
    <t>Descrição da Operação</t>
  </si>
  <si>
    <t>Operação
Nº</t>
  </si>
  <si>
    <t>Centro de Custo</t>
  </si>
  <si>
    <t>Investimento
(Disp. ou Instrumentos de Medição  - Eng. Qualidade)</t>
  </si>
  <si>
    <t>Nº      Set-up mês</t>
  </si>
  <si>
    <t>Tamanho do lote</t>
  </si>
  <si>
    <t>Volume Anual</t>
  </si>
  <si>
    <t>UM</t>
  </si>
  <si>
    <t>Qtde
Por</t>
  </si>
  <si>
    <t>TP</t>
  </si>
  <si>
    <t>Descrição</t>
  </si>
  <si>
    <t>P/N Durmetal</t>
  </si>
  <si>
    <t>Nível</t>
  </si>
  <si>
    <t>P/N
Cliente</t>
  </si>
  <si>
    <t>Custo Mão-de-obra direta</t>
  </si>
  <si>
    <t>Método de Custo de Absorção</t>
  </si>
  <si>
    <t>TOTAL (Annual Volume)</t>
  </si>
  <si>
    <t>TOTAL (UNT)</t>
  </si>
  <si>
    <t>Serie</t>
  </si>
  <si>
    <t>PN Durmetal</t>
  </si>
  <si>
    <t>PN
Customer</t>
  </si>
  <si>
    <t>Import Tax Europe</t>
  </si>
  <si>
    <t>Import Tax EUA</t>
  </si>
  <si>
    <t>Exchange Rate =&gt; EUR</t>
  </si>
  <si>
    <t>Exchange Rate =&gt; USD</t>
  </si>
  <si>
    <t>MOD4306005</t>
  </si>
  <si>
    <t>REZ001 - R.CNC.C.50.01 RETIFIC</t>
  </si>
  <si>
    <t>MOD4306009</t>
  </si>
  <si>
    <t>TOP001 - T.CV.H.11.02 TORNO IM</t>
  </si>
  <si>
    <t>MOD4306008</t>
  </si>
  <si>
    <t>MOD4306012</t>
  </si>
  <si>
    <t>GEB001 - F.CV.V.20.05 GERADORA</t>
  </si>
  <si>
    <t>MOD4306013</t>
  </si>
  <si>
    <t>Volume
PC / MÊS</t>
  </si>
  <si>
    <t>Nº Set-up / mês</t>
  </si>
  <si>
    <t>Custo Total Direto</t>
  </si>
  <si>
    <t>G.M.
15%</t>
  </si>
  <si>
    <t>G.M.
20%</t>
  </si>
  <si>
    <t>G.M.
CALCULADA</t>
  </si>
  <si>
    <t xml:space="preserve"> Aplicação</t>
  </si>
  <si>
    <t xml:space="preserve">TOH002 - T.CNC.H.10.22 TORNO HYUNDAY 2 HIT-8               </t>
  </si>
  <si>
    <t xml:space="preserve">GEP001 - G.CNC.V.20.02 GERADORA CNC PFAUTER FAVORIT        </t>
  </si>
  <si>
    <t>MOD4302003</t>
  </si>
  <si>
    <t xml:space="preserve">TOH001 - T.CNC.H.10.21 TORNO HYUNDAY 1 HIT-8                          </t>
  </si>
  <si>
    <t xml:space="preserve">RET010 - RETÍFICA CONVENCIONAL SHAVING HURT </t>
  </si>
  <si>
    <t>Custo Total Direto
S/ set-up</t>
  </si>
  <si>
    <t>Redução S/ set-up</t>
  </si>
  <si>
    <t>MOD4307001</t>
  </si>
  <si>
    <t>MOD4307003</t>
  </si>
  <si>
    <t>MOD4307004</t>
  </si>
  <si>
    <t>MOD4306014</t>
  </si>
  <si>
    <t>MOD4306010</t>
  </si>
  <si>
    <t>MOD4308047</t>
  </si>
  <si>
    <t>MON001 - MONTAGEM BOMBA</t>
  </si>
  <si>
    <t>TES001 - TESTE BOMBA</t>
  </si>
  <si>
    <t>EMB001 - EMBALAGEM BOMBA</t>
  </si>
  <si>
    <t>TOO001 - T.CNC.H.10.08 TORNO O</t>
  </si>
  <si>
    <t>GEA001 - F.CV.V.20.04 GERADORA</t>
  </si>
  <si>
    <t>CENTRO DE USINAGEM BROTHER TC-</t>
  </si>
  <si>
    <t>MOD4306016</t>
  </si>
  <si>
    <t>FRH010 - FRESADORA HELLER MCPH 250</t>
  </si>
  <si>
    <t xml:space="preserve">TOE001 - T.CNC.H.10.15 TORNO CNC ERGOMAT TND200 </t>
  </si>
  <si>
    <t>FRF003 - F.CNC.V.20.08 FRESADORA FANUC ROBODRILL 3</t>
  </si>
  <si>
    <t>MOD4305021</t>
  </si>
  <si>
    <t>MOD4308048</t>
  </si>
  <si>
    <t>GEF005 - F.CV.V.20.03 GERADORA</t>
  </si>
  <si>
    <t>FRF008 - F.CNC.V.20.13 FRESADO</t>
  </si>
  <si>
    <t xml:space="preserve">Percentual de refugo </t>
  </si>
  <si>
    <t>Frete FOB</t>
  </si>
  <si>
    <t>ICMS</t>
  </si>
  <si>
    <t xml:space="preserve">PIS / COFINS </t>
  </si>
  <si>
    <t xml:space="preserve">IRPJ/CSLL </t>
  </si>
  <si>
    <t>CPRB</t>
  </si>
  <si>
    <t xml:space="preserve">Total </t>
  </si>
  <si>
    <t>Preço venda
15% G.M.</t>
  </si>
  <si>
    <t>Preço venda calculada G.M.</t>
  </si>
  <si>
    <t>Preço venda
20% G.M.</t>
  </si>
  <si>
    <t>G.M. CALCULADA</t>
  </si>
  <si>
    <t>G.M. PELO PREÇO DE VENDA</t>
  </si>
  <si>
    <t>Custo Total Direto + Refugo + frete + adm</t>
  </si>
  <si>
    <t>ADM</t>
  </si>
  <si>
    <t>TAMPA TRASEIRA T11</t>
  </si>
  <si>
    <t>2197004001-FO</t>
  </si>
  <si>
    <t>2197004001-US</t>
  </si>
  <si>
    <t>USINADO - TAMPA TRASEIRA T11</t>
  </si>
  <si>
    <t>MOD4301016</t>
  </si>
  <si>
    <t>FRM002 - FRM002 CENTRO DE USINAGEM MAZAK FF-510</t>
  </si>
  <si>
    <t xml:space="preserve">MOD4304003     </t>
  </si>
  <si>
    <t xml:space="preserve">MOD4305008     </t>
  </si>
  <si>
    <t xml:space="preserve">MOD4305009     </t>
  </si>
  <si>
    <t xml:space="preserve">MOD4302008     </t>
  </si>
  <si>
    <t xml:space="preserve">TOH003 - T.CNC.H.10.23 TORNO HYUNDAY 3 SKT15               </t>
  </si>
  <si>
    <t xml:space="preserve">TOD005 - TORNO CNC DOOSAN LYNX 220                </t>
  </si>
  <si>
    <t xml:space="preserve">MOD4308067     </t>
  </si>
  <si>
    <t xml:space="preserve">TOG001 - TORNO CNC COPE GLADIATOR                         </t>
  </si>
  <si>
    <t xml:space="preserve">MOD4306010     </t>
  </si>
  <si>
    <t xml:space="preserve">TOO001 - TORNO OKUMA 1 SPACE TURN LM300M             </t>
  </si>
  <si>
    <t xml:space="preserve">RET002 - RETIFICA CONV FINISH SUPFINA         </t>
  </si>
  <si>
    <t xml:space="preserve">MOD4304002 </t>
  </si>
  <si>
    <t>MOD4306003</t>
  </si>
  <si>
    <t>1</t>
  </si>
  <si>
    <t>PC</t>
  </si>
  <si>
    <t>2</t>
  </si>
  <si>
    <t>3</t>
  </si>
  <si>
    <t>4</t>
  </si>
  <si>
    <t>PERFIL ALUMINIO N-2812 LIGA 60</t>
  </si>
  <si>
    <t>KG</t>
  </si>
  <si>
    <t>CEMENTADO - ENGRENAGEM  T11 -</t>
  </si>
  <si>
    <t>UN</t>
  </si>
  <si>
    <t>RETENTOR R2 17X30X7 BBA T11 -</t>
  </si>
  <si>
    <t>ARRUELA DE PRESSAO M10 - CLASS</t>
  </si>
  <si>
    <t>PROTETOR DE ROSCA CONICO 3/4 N</t>
  </si>
  <si>
    <t>MANCAL T11 BI-PARTIDO - ESQUER</t>
  </si>
  <si>
    <t>BUCHA CILINDRICA AUTOLUB GGB 1</t>
  </si>
  <si>
    <t>MANCAL T11 BI-PARTIDO ESQUERDO</t>
  </si>
  <si>
    <t>MANCAL T11 BI-PARTIDO - DIREIT</t>
  </si>
  <si>
    <t>MANCAL T11 BI-PARTIDO DIREITO</t>
  </si>
  <si>
    <t>ANEL SECCAO RETANGULAR 66X70,5</t>
  </si>
  <si>
    <t>PERFIL VEDADOR MANCAL T11 - RE</t>
  </si>
  <si>
    <t>PERFIL ANTI EXTRUSAO MANCAL T1</t>
  </si>
  <si>
    <t>EPS PICADO - EMBALAGEM 250 LIT</t>
  </si>
  <si>
    <t>L</t>
  </si>
  <si>
    <t>ETIQUETA ADESIVA 2 CORES 25X12</t>
  </si>
  <si>
    <t>COLA QUENTE 101/151 - 11,2MM</t>
  </si>
  <si>
    <t>ANEL ELASTICO PARA FURO 502030</t>
  </si>
  <si>
    <t>PINO GUIA PARALELO TEMPERADO S</t>
  </si>
  <si>
    <t>PLACA ALUMINIO ANODIZADO 02 CO</t>
  </si>
  <si>
    <t>0</t>
  </si>
  <si>
    <t>PA</t>
  </si>
  <si>
    <t>HR</t>
  </si>
  <si>
    <t>2199006001-FO</t>
  </si>
  <si>
    <t>2199006001-US</t>
  </si>
  <si>
    <t>2199047001-CM</t>
  </si>
  <si>
    <t>2199047001-US</t>
  </si>
  <si>
    <t>FOSFATIZACAO - TAMPA TRASEIRA</t>
  </si>
  <si>
    <t>TAMPA TRASEIRA T11 - FERRO FUN</t>
  </si>
  <si>
    <t>FOSFATIZADO - FLANGE T11 SAE A</t>
  </si>
  <si>
    <t>USINADO - FLANGE T11 SAE A 2 F</t>
  </si>
  <si>
    <t>FLANGE SAE-A T11 - FERRO FUNDI</t>
  </si>
  <si>
    <t>ACO RED LAM 20MNCR5 Ø41,27 X 7</t>
  </si>
  <si>
    <t>ENGRENAGEM BOMBA DUPLA T11 - 1</t>
  </si>
  <si>
    <t>ENGRENAGEM SEMI-USINADO BOMBA</t>
  </si>
  <si>
    <t>CEMENTADO - ENGRENAGEM BOMBA D</t>
  </si>
  <si>
    <t>ACO RED LAM 20MNCR5 Ø41,27 X 1</t>
  </si>
  <si>
    <t>CEMENTADO - EIXO CHAVETADO Ø 1</t>
  </si>
  <si>
    <t>PARAFUSO SEXTAVADO - M10X1,5X2</t>
  </si>
  <si>
    <t>RETENTOR R2 18X30X6 REF.30793B</t>
  </si>
  <si>
    <t>SACO PLASTICO PE 19X30X0,3</t>
  </si>
  <si>
    <t>CAIXA ONDA BC Nº 12 155X130X30</t>
  </si>
  <si>
    <t>CHAVETA PARALELA 6X6X22 DIN 68</t>
  </si>
  <si>
    <t>KIT BOMBA T11 - DUPLA</t>
  </si>
  <si>
    <t>FLANGE T11 INTERMEDIARIA MACHO</t>
  </si>
  <si>
    <t>FUNDIDO FLANGE INTERMEDIARIO M</t>
  </si>
  <si>
    <t>FLANGE T11 INTERMEDIARIA FEMEA</t>
  </si>
  <si>
    <t>FUNDIDO FLANGE INTERMEDIARIO F</t>
  </si>
  <si>
    <t>ARRASTADOR T21 PARA BOMBAS DUP</t>
  </si>
  <si>
    <t>CEMENTADO - ARRASTADOR T21 PAR</t>
  </si>
  <si>
    <t>USINADO -  ARRASTADOR T21 PARA</t>
  </si>
  <si>
    <t>ACO RED TREF 20MNCR 5 Ø31,75 X</t>
  </si>
  <si>
    <t>ANEL ORING BUNA-N Ø INTERNO 40</t>
  </si>
  <si>
    <t>5</t>
  </si>
  <si>
    <t>2199007005-CM</t>
  </si>
  <si>
    <t>2199007015-CM</t>
  </si>
  <si>
    <t>2199008061-CM</t>
  </si>
  <si>
    <t>CARCACA T11-011 (3/4-14 X 3/4-</t>
  </si>
  <si>
    <t>CARCACA T11-11</t>
  </si>
  <si>
    <t>ENGRENAGEM T11 - 011 CM3/ROT</t>
  </si>
  <si>
    <t>ENGRENAGEM USINADA 011 CM3/ROT</t>
  </si>
  <si>
    <t>99511001041058</t>
  </si>
  <si>
    <t>99511001041071</t>
  </si>
  <si>
    <t>EIXO CONICO 1:5 - ARRASTADOR R</t>
  </si>
  <si>
    <t>EIXO SEMI USINADO CONICO 1:</t>
  </si>
  <si>
    <t>99511001041140</t>
  </si>
  <si>
    <t>2112011xxx</t>
  </si>
  <si>
    <t>2199006XXX</t>
  </si>
  <si>
    <t xml:space="preserve">FLANGE T11 NOVO </t>
  </si>
  <si>
    <t>BOMBA DUPLA PIRACICABA ELETRODIESEL</t>
  </si>
  <si>
    <t>MOD4308055</t>
  </si>
  <si>
    <t>FRB001 - CENTRO USINAGEM BROTHER TC-32B</t>
  </si>
  <si>
    <t>PLACA DE ENCOSTO FUNDIDA</t>
  </si>
  <si>
    <t>Custo Fresadora e Retifica</t>
  </si>
  <si>
    <t>Custo so com Fresadora</t>
  </si>
  <si>
    <t>3099028001-XI</t>
  </si>
  <si>
    <t>BN</t>
  </si>
  <si>
    <t>REVESTIMENTO XILAN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</si>
</sst>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&quot;R$ &quot;#,##0.00"/>
    <numFmt numFmtId="166" formatCode="0.000"/>
    <numFmt numFmtId="167" formatCode="0.0000"/>
    <numFmt numFmtId="168" formatCode="d/m/yy;@"/>
    <numFmt numFmtId="169" formatCode="_(&quot;R$ &quot;* #.##0.00_);_(&quot;R$ &quot;* \(#.##0.00\);_(&quot;R$ &quot;* &quot;-&quot;??_);_(@_)"/>
    <numFmt numFmtId="170" formatCode="&quot;R$ &quot;#,##0.00_);\(&quot;R$ &quot;#,##0.00\)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ourier New"/>
      <family val="3"/>
    </font>
    <font>
      <sz val="12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Calibri"/>
      <family val="2"/>
      <scheme val="minor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Arial"/>
      <family val="2"/>
    </font>
    <font>
      <b/>
      <sz val="9"/>
      <name val="Arial"/>
      <family val="2"/>
    </font>
    <font>
      <u/>
      <sz val="8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33" applyNumberFormat="0" applyFill="0" applyAlignment="0" applyProtection="0"/>
    <xf numFmtId="0" fontId="14" fillId="0" borderId="34" applyNumberFormat="0" applyFill="0" applyAlignment="0" applyProtection="0"/>
    <xf numFmtId="0" fontId="15" fillId="0" borderId="35" applyNumberFormat="0" applyFill="0" applyAlignment="0" applyProtection="0"/>
    <xf numFmtId="0" fontId="15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36" applyNumberFormat="0" applyAlignment="0" applyProtection="0"/>
    <xf numFmtId="0" fontId="20" fillId="16" borderId="37" applyNumberFormat="0" applyAlignment="0" applyProtection="0"/>
    <xf numFmtId="0" fontId="21" fillId="16" borderId="36" applyNumberFormat="0" applyAlignment="0" applyProtection="0"/>
    <xf numFmtId="0" fontId="22" fillId="0" borderId="38" applyNumberFormat="0" applyFill="0" applyAlignment="0" applyProtection="0"/>
    <xf numFmtId="0" fontId="23" fillId="17" borderId="39" applyNumberFormat="0" applyAlignment="0" applyProtection="0"/>
    <xf numFmtId="0" fontId="24" fillId="0" borderId="0" applyNumberFormat="0" applyFill="0" applyBorder="0" applyAlignment="0" applyProtection="0"/>
    <xf numFmtId="0" fontId="11" fillId="18" borderId="40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41" applyNumberFormat="0" applyFill="0" applyAlignment="0" applyProtection="0"/>
    <xf numFmtId="0" fontId="27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27" fillId="34" borderId="0" applyNumberFormat="0" applyBorder="0" applyAlignment="0" applyProtection="0"/>
    <xf numFmtId="0" fontId="27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27" fillId="42" borderId="0" applyNumberFormat="0" applyBorder="0" applyAlignment="0" applyProtection="0"/>
    <xf numFmtId="0" fontId="2" fillId="0" borderId="0" applyNumberFormat="0" applyFill="0" applyBorder="0" applyAlignment="0" applyProtection="0"/>
  </cellStyleXfs>
  <cellXfs count="207">
    <xf numFmtId="0" fontId="0" fillId="0" borderId="0" xfId="0"/>
    <xf numFmtId="0" fontId="1" fillId="0" borderId="0" xfId="1"/>
    <xf numFmtId="0" fontId="1" fillId="0" borderId="1" xfId="1" applyFont="1" applyBorder="1" applyAlignment="1">
      <alignment horizontal="left"/>
    </xf>
    <xf numFmtId="0" fontId="2" fillId="2" borderId="2" xfId="1" applyFont="1" applyFill="1" applyBorder="1" applyAlignment="1">
      <alignment horizontal="left"/>
    </xf>
    <xf numFmtId="0" fontId="2" fillId="0" borderId="2" xfId="1" applyFont="1" applyBorder="1" applyAlignment="1">
      <alignment horizontal="left"/>
    </xf>
    <xf numFmtId="0" fontId="2" fillId="0" borderId="3" xfId="1" applyFont="1" applyFill="1" applyBorder="1" applyAlignment="1">
      <alignment horizontal="left"/>
    </xf>
    <xf numFmtId="0" fontId="1" fillId="0" borderId="1" xfId="1" applyBorder="1"/>
    <xf numFmtId="0" fontId="1" fillId="0" borderId="4" xfId="1" applyBorder="1"/>
    <xf numFmtId="0" fontId="2" fillId="0" borderId="5" xfId="1" applyFont="1" applyBorder="1" applyAlignment="1">
      <alignment horizontal="left"/>
    </xf>
    <xf numFmtId="0" fontId="2" fillId="0" borderId="6" xfId="1" applyFont="1" applyBorder="1" applyAlignment="1">
      <alignment horizontal="left"/>
    </xf>
    <xf numFmtId="0" fontId="1" fillId="0" borderId="7" xfId="1" applyBorder="1"/>
    <xf numFmtId="0" fontId="2" fillId="0" borderId="8" xfId="1" applyFont="1" applyBorder="1" applyAlignment="1">
      <alignment horizontal="left"/>
    </xf>
    <xf numFmtId="0" fontId="1" fillId="0" borderId="9" xfId="1" applyBorder="1"/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3" fillId="3" borderId="13" xfId="1" applyFont="1" applyFill="1" applyBorder="1"/>
    <xf numFmtId="0" fontId="3" fillId="3" borderId="14" xfId="1" applyFont="1" applyFill="1" applyBorder="1"/>
    <xf numFmtId="0" fontId="4" fillId="0" borderId="0" xfId="1" applyFont="1" applyFill="1" applyAlignment="1">
      <alignment horizontal="center"/>
    </xf>
    <xf numFmtId="10" fontId="4" fillId="0" borderId="0" xfId="1" applyNumberFormat="1" applyFont="1" applyFill="1" applyAlignment="1">
      <alignment horizontal="center"/>
    </xf>
    <xf numFmtId="164" fontId="4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left"/>
    </xf>
    <xf numFmtId="1" fontId="4" fillId="0" borderId="0" xfId="1" applyNumberFormat="1" applyFont="1" applyFill="1" applyAlignment="1">
      <alignment horizontal="center"/>
    </xf>
    <xf numFmtId="3" fontId="4" fillId="0" borderId="0" xfId="1" applyNumberFormat="1" applyFont="1" applyFill="1" applyAlignment="1">
      <alignment horizontal="center"/>
    </xf>
    <xf numFmtId="0" fontId="4" fillId="0" borderId="0" xfId="1" applyNumberFormat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2" fontId="6" fillId="0" borderId="15" xfId="1" applyNumberFormat="1" applyFont="1" applyFill="1" applyBorder="1" applyAlignment="1">
      <alignment horizontal="center" vertical="center"/>
    </xf>
    <xf numFmtId="4" fontId="6" fillId="0" borderId="14" xfId="1" applyNumberFormat="1" applyFont="1" applyFill="1" applyBorder="1" applyAlignment="1">
      <alignment horizontal="center" vertical="center"/>
    </xf>
    <xf numFmtId="49" fontId="6" fillId="0" borderId="14" xfId="1" applyNumberFormat="1" applyFont="1" applyBorder="1" applyAlignment="1">
      <alignment horizontal="center" vertical="center"/>
    </xf>
    <xf numFmtId="1" fontId="6" fillId="0" borderId="13" xfId="1" applyNumberFormat="1" applyFont="1" applyFill="1" applyBorder="1" applyAlignment="1">
      <alignment horizontal="center" vertical="center"/>
    </xf>
    <xf numFmtId="4" fontId="6" fillId="5" borderId="14" xfId="1" applyNumberFormat="1" applyFont="1" applyFill="1" applyBorder="1" applyAlignment="1">
      <alignment horizontal="center" vertical="center"/>
    </xf>
    <xf numFmtId="4" fontId="6" fillId="6" borderId="15" xfId="1" applyNumberFormat="1" applyFont="1" applyFill="1" applyBorder="1" applyAlignment="1">
      <alignment horizontal="center" vertical="center"/>
    </xf>
    <xf numFmtId="4" fontId="6" fillId="6" borderId="14" xfId="1" applyNumberFormat="1" applyFont="1" applyFill="1" applyBorder="1" applyAlignment="1">
      <alignment horizontal="center" vertical="center"/>
    </xf>
    <xf numFmtId="4" fontId="6" fillId="0" borderId="14" xfId="1" applyNumberFormat="1" applyFont="1" applyBorder="1" applyAlignment="1">
      <alignment horizontal="center" vertical="center"/>
    </xf>
    <xf numFmtId="4" fontId="6" fillId="7" borderId="14" xfId="1" applyNumberFormat="1" applyFont="1" applyFill="1" applyBorder="1" applyAlignment="1">
      <alignment horizontal="center" vertical="center"/>
    </xf>
    <xf numFmtId="165" fontId="6" fillId="7" borderId="14" xfId="1" applyNumberFormat="1" applyFont="1" applyFill="1" applyBorder="1" applyAlignment="1">
      <alignment horizontal="center" vertical="center"/>
    </xf>
    <xf numFmtId="0" fontId="6" fillId="7" borderId="14" xfId="1" applyNumberFormat="1" applyFont="1" applyFill="1" applyBorder="1" applyAlignment="1">
      <alignment horizontal="left" vertical="center"/>
    </xf>
    <xf numFmtId="1" fontId="6" fillId="7" borderId="14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/>
    </xf>
    <xf numFmtId="2" fontId="4" fillId="0" borderId="8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1" fontId="4" fillId="0" borderId="7" xfId="1" applyNumberFormat="1" applyFont="1" applyFill="1" applyBorder="1" applyAlignment="1">
      <alignment horizontal="center" vertical="center"/>
    </xf>
    <xf numFmtId="2" fontId="6" fillId="5" borderId="1" xfId="1" applyNumberFormat="1" applyFont="1" applyFill="1" applyBorder="1" applyAlignment="1">
      <alignment horizontal="center" vertical="center"/>
    </xf>
    <xf numFmtId="166" fontId="4" fillId="5" borderId="1" xfId="1" applyNumberFormat="1" applyFont="1" applyFill="1" applyBorder="1" applyAlignment="1">
      <alignment horizontal="center" vertical="center"/>
    </xf>
    <xf numFmtId="2" fontId="6" fillId="6" borderId="1" xfId="1" applyNumberFormat="1" applyFont="1" applyFill="1" applyBorder="1" applyAlignment="1">
      <alignment horizontal="center" vertical="center"/>
    </xf>
    <xf numFmtId="2" fontId="4" fillId="6" borderId="1" xfId="1" applyNumberFormat="1" applyFont="1" applyFill="1" applyBorder="1" applyAlignment="1">
      <alignment horizontal="center" vertical="center"/>
    </xf>
    <xf numFmtId="4" fontId="4" fillId="8" borderId="1" xfId="1" applyNumberFormat="1" applyFont="1" applyFill="1" applyBorder="1" applyAlignment="1">
      <alignment horizontal="center" vertical="center"/>
    </xf>
    <xf numFmtId="167" fontId="4" fillId="4" borderId="1" xfId="1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9" borderId="16" xfId="1" applyNumberFormat="1" applyFont="1" applyFill="1" applyBorder="1" applyAlignment="1">
      <alignment horizontal="center" vertical="center"/>
    </xf>
    <xf numFmtId="1" fontId="4" fillId="3" borderId="17" xfId="1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 wrapText="1"/>
    </xf>
    <xf numFmtId="1" fontId="4" fillId="3" borderId="8" xfId="1" applyNumberFormat="1" applyFont="1" applyFill="1" applyBorder="1" applyAlignment="1">
      <alignment horizontal="center" vertical="center" wrapText="1"/>
    </xf>
    <xf numFmtId="2" fontId="4" fillId="5" borderId="1" xfId="1" applyNumberFormat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center" vertical="center"/>
    </xf>
    <xf numFmtId="0" fontId="6" fillId="0" borderId="14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6" fillId="5" borderId="18" xfId="1" applyFont="1" applyFill="1" applyBorder="1" applyAlignment="1">
      <alignment horizontal="center" vertical="center" wrapText="1"/>
    </xf>
    <xf numFmtId="0" fontId="6" fillId="6" borderId="18" xfId="1" applyFont="1" applyFill="1" applyBorder="1" applyAlignment="1">
      <alignment horizontal="center" vertical="center" wrapText="1"/>
    </xf>
    <xf numFmtId="164" fontId="6" fillId="0" borderId="14" xfId="1" applyNumberFormat="1" applyFont="1" applyFill="1" applyBorder="1" applyAlignment="1">
      <alignment horizontal="center" vertical="center" wrapText="1"/>
    </xf>
    <xf numFmtId="1" fontId="6" fillId="0" borderId="14" xfId="1" applyNumberFormat="1" applyFont="1" applyFill="1" applyBorder="1" applyAlignment="1">
      <alignment horizontal="center" vertical="center" wrapText="1"/>
    </xf>
    <xf numFmtId="164" fontId="6" fillId="0" borderId="14" xfId="1" applyNumberFormat="1" applyFont="1" applyBorder="1" applyAlignment="1">
      <alignment horizontal="center" vertical="center"/>
    </xf>
    <xf numFmtId="3" fontId="6" fillId="0" borderId="14" xfId="1" applyNumberFormat="1" applyFont="1" applyBorder="1" applyAlignment="1">
      <alignment horizontal="center" vertical="center" wrapText="1"/>
    </xf>
    <xf numFmtId="1" fontId="6" fillId="0" borderId="14" xfId="1" applyNumberFormat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/>
    </xf>
    <xf numFmtId="0" fontId="4" fillId="5" borderId="13" xfId="1" applyFont="1" applyFill="1" applyBorder="1" applyAlignment="1">
      <alignment horizontal="center"/>
    </xf>
    <xf numFmtId="0" fontId="6" fillId="5" borderId="19" xfId="1" applyFont="1" applyFill="1" applyBorder="1" applyAlignment="1">
      <alignment horizontal="left"/>
    </xf>
    <xf numFmtId="0" fontId="6" fillId="5" borderId="15" xfId="1" applyFont="1" applyFill="1" applyBorder="1" applyAlignment="1">
      <alignment horizontal="left"/>
    </xf>
    <xf numFmtId="0" fontId="4" fillId="6" borderId="13" xfId="1" applyFont="1" applyFill="1" applyBorder="1" applyAlignment="1">
      <alignment horizontal="center"/>
    </xf>
    <xf numFmtId="0" fontId="4" fillId="6" borderId="19" xfId="1" applyFont="1" applyFill="1" applyBorder="1" applyAlignment="1">
      <alignment horizontal="center"/>
    </xf>
    <xf numFmtId="0" fontId="6" fillId="6" borderId="15" xfId="1" applyFont="1" applyFill="1" applyBorder="1" applyAlignment="1">
      <alignment horizontal="left"/>
    </xf>
    <xf numFmtId="0" fontId="4" fillId="0" borderId="20" xfId="1" applyFont="1" applyFill="1" applyBorder="1" applyAlignment="1">
      <alignment horizontal="center"/>
    </xf>
    <xf numFmtId="0" fontId="4" fillId="0" borderId="20" xfId="1" applyFont="1" applyFill="1" applyBorder="1" applyAlignment="1"/>
    <xf numFmtId="164" fontId="4" fillId="0" borderId="0" xfId="1" applyNumberFormat="1" applyFont="1" applyFill="1" applyBorder="1" applyAlignment="1">
      <alignment horizontal="left"/>
    </xf>
    <xf numFmtId="164" fontId="4" fillId="0" borderId="0" xfId="1" applyNumberFormat="1" applyFont="1" applyFill="1" applyBorder="1" applyAlignment="1">
      <alignment horizontal="center"/>
    </xf>
    <xf numFmtId="1" fontId="4" fillId="0" borderId="0" xfId="1" applyNumberFormat="1" applyFont="1" applyFill="1" applyBorder="1" applyAlignment="1">
      <alignment horizontal="center"/>
    </xf>
    <xf numFmtId="3" fontId="4" fillId="0" borderId="0" xfId="1" applyNumberFormat="1" applyFont="1" applyFill="1" applyBorder="1" applyAlignment="1">
      <alignment horizontal="center"/>
    </xf>
    <xf numFmtId="9" fontId="6" fillId="0" borderId="0" xfId="2" applyFont="1" applyFill="1" applyBorder="1" applyAlignment="1">
      <alignment horizontal="center"/>
    </xf>
    <xf numFmtId="9" fontId="6" fillId="0" borderId="20" xfId="2" applyFont="1" applyFill="1" applyBorder="1" applyAlignment="1">
      <alignment horizontal="center"/>
    </xf>
    <xf numFmtId="0" fontId="6" fillId="0" borderId="20" xfId="1" applyFont="1" applyFill="1" applyBorder="1" applyAlignment="1">
      <alignment horizontal="center"/>
    </xf>
    <xf numFmtId="0" fontId="6" fillId="0" borderId="20" xfId="1" applyFont="1" applyFill="1" applyBorder="1" applyAlignment="1">
      <alignment horizontal="left"/>
    </xf>
    <xf numFmtId="4" fontId="4" fillId="0" borderId="0" xfId="1" applyNumberFormat="1" applyFont="1" applyFill="1" applyBorder="1" applyAlignment="1">
      <alignment horizontal="center"/>
    </xf>
    <xf numFmtId="3" fontId="4" fillId="0" borderId="21" xfId="1" applyNumberFormat="1" applyFont="1" applyFill="1" applyBorder="1" applyAlignment="1">
      <alignment horizontal="center"/>
    </xf>
    <xf numFmtId="0" fontId="4" fillId="0" borderId="22" xfId="1" applyFont="1" applyFill="1" applyBorder="1" applyAlignment="1">
      <alignment horizontal="center"/>
    </xf>
    <xf numFmtId="10" fontId="6" fillId="0" borderId="20" xfId="2" applyNumberFormat="1" applyFont="1" applyFill="1" applyBorder="1" applyAlignment="1">
      <alignment horizontal="center"/>
    </xf>
    <xf numFmtId="0" fontId="6" fillId="0" borderId="23" xfId="1" applyFont="1" applyFill="1" applyBorder="1" applyAlignment="1">
      <alignment horizontal="left"/>
    </xf>
    <xf numFmtId="0" fontId="4" fillId="0" borderId="24" xfId="1" applyFont="1" applyFill="1" applyBorder="1" applyAlignment="1">
      <alignment horizontal="center"/>
    </xf>
    <xf numFmtId="10" fontId="6" fillId="0" borderId="0" xfId="2" applyNumberFormat="1" applyFont="1" applyFill="1" applyBorder="1" applyAlignment="1">
      <alignment horizontal="center"/>
    </xf>
    <xf numFmtId="0" fontId="6" fillId="0" borderId="21" xfId="1" applyFont="1" applyFill="1" applyBorder="1" applyAlignment="1">
      <alignment horizontal="left"/>
    </xf>
    <xf numFmtId="168" fontId="6" fillId="0" borderId="0" xfId="1" applyNumberFormat="1" applyFont="1" applyFill="1" applyBorder="1" applyAlignment="1">
      <alignment horizontal="center"/>
    </xf>
    <xf numFmtId="168" fontId="6" fillId="0" borderId="24" xfId="1" applyNumberFormat="1" applyFont="1" applyFill="1" applyBorder="1" applyAlignment="1">
      <alignment horizontal="center"/>
    </xf>
    <xf numFmtId="2" fontId="6" fillId="0" borderId="0" xfId="1" applyNumberFormat="1" applyFont="1" applyFill="1" applyBorder="1" applyAlignment="1">
      <alignment horizontal="center"/>
    </xf>
    <xf numFmtId="168" fontId="6" fillId="0" borderId="25" xfId="1" applyNumberFormat="1" applyFont="1" applyFill="1" applyBorder="1" applyAlignment="1">
      <alignment horizontal="center"/>
    </xf>
    <xf numFmtId="2" fontId="6" fillId="0" borderId="26" xfId="1" applyNumberFormat="1" applyFont="1" applyFill="1" applyBorder="1" applyAlignment="1">
      <alignment horizontal="center"/>
    </xf>
    <xf numFmtId="0" fontId="4" fillId="0" borderId="26" xfId="1" applyFont="1" applyFill="1" applyBorder="1" applyAlignment="1">
      <alignment horizontal="center"/>
    </xf>
    <xf numFmtId="0" fontId="6" fillId="0" borderId="27" xfId="1" applyFont="1" applyFill="1" applyBorder="1" applyAlignment="1">
      <alignment horizontal="left"/>
    </xf>
    <xf numFmtId="14" fontId="4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left"/>
    </xf>
    <xf numFmtId="0" fontId="4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left"/>
    </xf>
    <xf numFmtId="0" fontId="4" fillId="0" borderId="0" xfId="1" applyFont="1"/>
    <xf numFmtId="4" fontId="4" fillId="0" borderId="0" xfId="1" applyNumberFormat="1" applyFont="1" applyAlignment="1">
      <alignment horizontal="right"/>
    </xf>
    <xf numFmtId="3" fontId="4" fillId="0" borderId="0" xfId="1" applyNumberFormat="1" applyFont="1" applyAlignment="1">
      <alignment horizontal="right"/>
    </xf>
    <xf numFmtId="0" fontId="9" fillId="0" borderId="0" xfId="3" applyFont="1" applyAlignment="1">
      <alignment horizontal="right"/>
    </xf>
    <xf numFmtId="0" fontId="4" fillId="0" borderId="0" xfId="1" applyFont="1" applyAlignment="1">
      <alignment horizontal="center" vertical="center"/>
    </xf>
    <xf numFmtId="0" fontId="4" fillId="10" borderId="0" xfId="1" applyFont="1" applyFill="1" applyAlignment="1">
      <alignment horizontal="center" vertical="center"/>
    </xf>
    <xf numFmtId="0" fontId="10" fillId="0" borderId="12" xfId="1" applyFont="1" applyFill="1" applyBorder="1" applyAlignment="1">
      <alignment horizontal="center" vertical="center" wrapText="1"/>
    </xf>
    <xf numFmtId="0" fontId="10" fillId="0" borderId="0" xfId="4" applyFont="1" applyAlignment="1">
      <alignment horizontal="center" vertical="center"/>
    </xf>
    <xf numFmtId="0" fontId="10" fillId="0" borderId="12" xfId="4" applyFont="1" applyBorder="1" applyAlignment="1">
      <alignment horizontal="center" vertical="center" wrapText="1"/>
    </xf>
    <xf numFmtId="0" fontId="10" fillId="0" borderId="0" xfId="4" applyFont="1" applyBorder="1" applyAlignment="1">
      <alignment horizontal="center" vertical="center" wrapText="1"/>
    </xf>
    <xf numFmtId="0" fontId="4" fillId="10" borderId="29" xfId="1" applyFont="1" applyFill="1" applyBorder="1" applyAlignment="1">
      <alignment horizontal="center"/>
    </xf>
    <xf numFmtId="0" fontId="4" fillId="10" borderId="12" xfId="1" applyFont="1" applyFill="1" applyBorder="1"/>
    <xf numFmtId="9" fontId="6" fillId="10" borderId="12" xfId="2" applyFont="1" applyFill="1" applyBorder="1" applyAlignment="1">
      <alignment horizontal="center"/>
    </xf>
    <xf numFmtId="0" fontId="4" fillId="0" borderId="12" xfId="1" applyFont="1" applyBorder="1"/>
    <xf numFmtId="0" fontId="4" fillId="0" borderId="12" xfId="1" applyFont="1" applyFill="1" applyBorder="1" applyAlignment="1">
      <alignment horizontal="center"/>
    </xf>
    <xf numFmtId="0" fontId="6" fillId="0" borderId="16" xfId="1" applyFont="1" applyFill="1" applyBorder="1" applyAlignment="1">
      <alignment horizontal="left"/>
    </xf>
    <xf numFmtId="0" fontId="4" fillId="10" borderId="30" xfId="1" applyFont="1" applyFill="1" applyBorder="1" applyAlignment="1">
      <alignment horizontal="center"/>
    </xf>
    <xf numFmtId="0" fontId="4" fillId="10" borderId="0" xfId="1" applyFont="1" applyFill="1" applyBorder="1"/>
    <xf numFmtId="9" fontId="6" fillId="10" borderId="0" xfId="2" applyFont="1" applyFill="1" applyBorder="1" applyAlignment="1">
      <alignment horizontal="center"/>
    </xf>
    <xf numFmtId="0" fontId="4" fillId="0" borderId="0" xfId="1" applyFont="1" applyBorder="1"/>
    <xf numFmtId="0" fontId="6" fillId="0" borderId="3" xfId="1" applyFont="1" applyFill="1" applyBorder="1" applyAlignment="1">
      <alignment horizontal="left"/>
    </xf>
    <xf numFmtId="168" fontId="6" fillId="10" borderId="30" xfId="1" applyNumberFormat="1" applyFont="1" applyFill="1" applyBorder="1" applyAlignment="1">
      <alignment horizontal="center"/>
    </xf>
    <xf numFmtId="170" fontId="6" fillId="10" borderId="0" xfId="5" applyNumberFormat="1" applyFont="1" applyFill="1" applyBorder="1" applyAlignment="1">
      <alignment horizontal="center"/>
    </xf>
    <xf numFmtId="168" fontId="6" fillId="10" borderId="31" xfId="1" applyNumberFormat="1" applyFont="1" applyFill="1" applyBorder="1" applyAlignment="1">
      <alignment horizontal="center"/>
    </xf>
    <xf numFmtId="0" fontId="4" fillId="10" borderId="28" xfId="1" applyFont="1" applyFill="1" applyBorder="1"/>
    <xf numFmtId="170" fontId="6" fillId="10" borderId="28" xfId="5" applyNumberFormat="1" applyFont="1" applyFill="1" applyBorder="1" applyAlignment="1">
      <alignment horizontal="center"/>
    </xf>
    <xf numFmtId="0" fontId="4" fillId="0" borderId="28" xfId="1" applyFont="1" applyBorder="1"/>
    <xf numFmtId="0" fontId="4" fillId="0" borderId="28" xfId="1" applyFont="1" applyFill="1" applyBorder="1" applyAlignment="1">
      <alignment horizontal="center"/>
    </xf>
    <xf numFmtId="0" fontId="6" fillId="0" borderId="32" xfId="1" applyFont="1" applyFill="1" applyBorder="1" applyAlignment="1">
      <alignment horizontal="left"/>
    </xf>
    <xf numFmtId="0" fontId="7" fillId="0" borderId="0" xfId="1" applyFont="1"/>
    <xf numFmtId="0" fontId="2" fillId="4" borderId="2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center" vertical="center" wrapText="1"/>
    </xf>
    <xf numFmtId="0" fontId="4" fillId="0" borderId="0" xfId="1" applyNumberFormat="1" applyFont="1"/>
    <xf numFmtId="49" fontId="2" fillId="0" borderId="2" xfId="1" applyNumberFormat="1" applyFont="1" applyBorder="1" applyAlignment="1">
      <alignment horizontal="left"/>
    </xf>
    <xf numFmtId="0" fontId="2" fillId="0" borderId="8" xfId="1" quotePrefix="1" applyFont="1" applyBorder="1" applyAlignment="1">
      <alignment horizontal="left"/>
    </xf>
    <xf numFmtId="3" fontId="2" fillId="2" borderId="2" xfId="1" applyNumberFormat="1" applyFont="1" applyFill="1" applyBorder="1" applyAlignment="1">
      <alignment horizontal="left"/>
    </xf>
    <xf numFmtId="1" fontId="6" fillId="8" borderId="14" xfId="1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left" vertical="center" wrapText="1"/>
    </xf>
    <xf numFmtId="0" fontId="4" fillId="0" borderId="0" xfId="1" applyFont="1"/>
    <xf numFmtId="0" fontId="9" fillId="0" borderId="0" xfId="3" applyFont="1" applyAlignment="1">
      <alignment horizontal="right"/>
    </xf>
    <xf numFmtId="0" fontId="10" fillId="0" borderId="0" xfId="4" applyFont="1" applyAlignment="1">
      <alignment horizontal="center" vertical="center"/>
    </xf>
    <xf numFmtId="9" fontId="4" fillId="5" borderId="14" xfId="1" applyNumberFormat="1" applyFont="1" applyFill="1" applyBorder="1" applyAlignment="1">
      <alignment horizontal="center"/>
    </xf>
    <xf numFmtId="1" fontId="4" fillId="3" borderId="42" xfId="0" applyNumberFormat="1" applyFont="1" applyFill="1" applyBorder="1" applyAlignment="1">
      <alignment horizontal="left" vertical="center" wrapText="1"/>
    </xf>
    <xf numFmtId="1" fontId="4" fillId="3" borderId="42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left" vertical="center" wrapText="1"/>
    </xf>
    <xf numFmtId="1" fontId="4" fillId="3" borderId="17" xfId="0" applyNumberFormat="1" applyFont="1" applyFill="1" applyBorder="1" applyAlignment="1">
      <alignment horizontal="center" vertical="center"/>
    </xf>
    <xf numFmtId="2" fontId="4" fillId="5" borderId="1" xfId="0" applyNumberFormat="1" applyFont="1" applyFill="1" applyBorder="1" applyAlignment="1">
      <alignment horizontal="center" vertical="center" wrapText="1"/>
    </xf>
    <xf numFmtId="2" fontId="4" fillId="4" borderId="1" xfId="1" applyNumberFormat="1" applyFont="1" applyFill="1" applyBorder="1" applyAlignment="1">
      <alignment horizontal="left" vertical="center" wrapText="1"/>
    </xf>
    <xf numFmtId="3" fontId="4" fillId="0" borderId="0" xfId="1" applyNumberFormat="1" applyFont="1" applyBorder="1" applyAlignment="1">
      <alignment horizontal="right"/>
    </xf>
    <xf numFmtId="0" fontId="4" fillId="10" borderId="12" xfId="1" applyNumberFormat="1" applyFont="1" applyFill="1" applyBorder="1" applyAlignment="1">
      <alignment horizontal="center" vertical="center"/>
    </xf>
    <xf numFmtId="3" fontId="4" fillId="10" borderId="12" xfId="1" applyNumberFormat="1" applyFont="1" applyFill="1" applyBorder="1" applyAlignment="1">
      <alignment horizontal="center" vertical="center"/>
    </xf>
    <xf numFmtId="1" fontId="4" fillId="10" borderId="12" xfId="1" applyNumberFormat="1" applyFont="1" applyFill="1" applyBorder="1" applyAlignment="1">
      <alignment horizontal="left" vertical="center"/>
    </xf>
    <xf numFmtId="170" fontId="6" fillId="10" borderId="44" xfId="5" applyNumberFormat="1" applyFont="1" applyFill="1" applyBorder="1" applyAlignment="1">
      <alignment horizontal="center"/>
    </xf>
    <xf numFmtId="10" fontId="6" fillId="5" borderId="44" xfId="5" applyNumberFormat="1" applyFont="1" applyFill="1" applyBorder="1" applyAlignment="1">
      <alignment horizontal="center"/>
    </xf>
    <xf numFmtId="170" fontId="6" fillId="11" borderId="44" xfId="5" applyNumberFormat="1" applyFont="1" applyFill="1" applyBorder="1" applyAlignment="1">
      <alignment horizontal="center"/>
    </xf>
    <xf numFmtId="3" fontId="4" fillId="10" borderId="0" xfId="1" applyNumberFormat="1" applyFont="1" applyFill="1" applyBorder="1" applyAlignment="1">
      <alignment horizontal="center" vertical="center"/>
    </xf>
    <xf numFmtId="170" fontId="6" fillId="5" borderId="15" xfId="5" applyNumberFormat="1" applyFont="1" applyFill="1" applyBorder="1" applyAlignment="1">
      <alignment horizontal="center"/>
    </xf>
    <xf numFmtId="10" fontId="6" fillId="43" borderId="13" xfId="1" applyNumberFormat="1" applyFont="1" applyFill="1" applyBorder="1" applyAlignment="1">
      <alignment horizontal="center"/>
    </xf>
    <xf numFmtId="0" fontId="2" fillId="0" borderId="45" xfId="1" applyFont="1" applyBorder="1" applyAlignment="1">
      <alignment horizontal="left"/>
    </xf>
    <xf numFmtId="0" fontId="1" fillId="0" borderId="46" xfId="1" applyBorder="1"/>
    <xf numFmtId="0" fontId="2" fillId="0" borderId="2" xfId="1" applyNumberFormat="1" applyFont="1" applyBorder="1" applyAlignment="1">
      <alignment horizontal="left"/>
    </xf>
    <xf numFmtId="167" fontId="4" fillId="3" borderId="42" xfId="0" applyNumberFormat="1" applyFont="1" applyFill="1" applyBorder="1" applyAlignment="1">
      <alignment horizontal="center" vertical="center"/>
    </xf>
    <xf numFmtId="167" fontId="4" fillId="3" borderId="17" xfId="0" applyNumberFormat="1" applyFont="1" applyFill="1" applyBorder="1" applyAlignment="1">
      <alignment horizontal="center" vertical="center" wrapText="1"/>
    </xf>
    <xf numFmtId="0" fontId="4" fillId="10" borderId="32" xfId="1" applyFont="1" applyFill="1" applyBorder="1"/>
    <xf numFmtId="0" fontId="4" fillId="10" borderId="3" xfId="1" applyFont="1" applyFill="1" applyBorder="1"/>
    <xf numFmtId="0" fontId="4" fillId="10" borderId="16" xfId="1" applyFont="1" applyFill="1" applyBorder="1"/>
    <xf numFmtId="168" fontId="6" fillId="10" borderId="29" xfId="1" applyNumberFormat="1" applyFont="1" applyFill="1" applyBorder="1" applyAlignment="1">
      <alignment horizontal="center"/>
    </xf>
    <xf numFmtId="3" fontId="4" fillId="5" borderId="12" xfId="1" applyNumberFormat="1" applyFont="1" applyFill="1" applyBorder="1" applyAlignment="1">
      <alignment horizontal="center" vertical="center"/>
    </xf>
    <xf numFmtId="170" fontId="6" fillId="43" borderId="47" xfId="5" applyNumberFormat="1" applyFont="1" applyFill="1" applyBorder="1" applyAlignment="1">
      <alignment horizontal="center"/>
    </xf>
    <xf numFmtId="0" fontId="29" fillId="0" borderId="0" xfId="1" applyFont="1" applyAlignment="1">
      <alignment horizontal="center" vertical="center" wrapText="1"/>
    </xf>
    <xf numFmtId="0" fontId="30" fillId="0" borderId="0" xfId="1" applyFont="1"/>
    <xf numFmtId="1" fontId="4" fillId="3" borderId="42" xfId="0" quotePrefix="1" applyNumberFormat="1" applyFont="1" applyFill="1" applyBorder="1" applyAlignment="1">
      <alignment horizontal="center" vertical="center" wrapText="1"/>
    </xf>
    <xf numFmtId="0" fontId="2" fillId="44" borderId="2" xfId="1" applyNumberFormat="1" applyFont="1" applyFill="1" applyBorder="1" applyAlignment="1">
      <alignment horizontal="left"/>
    </xf>
    <xf numFmtId="0" fontId="2" fillId="44" borderId="2" xfId="1" applyFont="1" applyFill="1" applyBorder="1" applyAlignment="1">
      <alignment horizontal="left"/>
    </xf>
    <xf numFmtId="0" fontId="2" fillId="8" borderId="2" xfId="1" applyNumberFormat="1" applyFont="1" applyFill="1" applyBorder="1" applyAlignment="1">
      <alignment horizontal="left"/>
    </xf>
    <xf numFmtId="0" fontId="2" fillId="44" borderId="2" xfId="1" quotePrefix="1" applyNumberFormat="1" applyFont="1" applyFill="1" applyBorder="1" applyAlignment="1">
      <alignment horizontal="left"/>
    </xf>
    <xf numFmtId="1" fontId="4" fillId="3" borderId="1" xfId="0" applyNumberFormat="1" applyFont="1" applyFill="1" applyBorder="1" applyAlignment="1">
      <alignment horizontal="right" vertical="center" wrapText="1"/>
    </xf>
    <xf numFmtId="0" fontId="4" fillId="1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10" fontId="4" fillId="5" borderId="42" xfId="1" applyNumberFormat="1" applyFont="1" applyFill="1" applyBorder="1" applyAlignment="1">
      <alignment horizontal="center"/>
    </xf>
    <xf numFmtId="10" fontId="4" fillId="5" borderId="10" xfId="1" applyNumberFormat="1" applyFont="1" applyFill="1" applyBorder="1" applyAlignment="1">
      <alignment horizontal="center"/>
    </xf>
    <xf numFmtId="10" fontId="4" fillId="5" borderId="1" xfId="1" applyNumberFormat="1" applyFont="1" applyFill="1" applyBorder="1" applyAlignment="1">
      <alignment horizontal="center"/>
    </xf>
    <xf numFmtId="10" fontId="4" fillId="5" borderId="2" xfId="1" applyNumberFormat="1" applyFont="1" applyFill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4" fillId="0" borderId="42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43" xfId="1" applyFont="1" applyBorder="1" applyAlignment="1">
      <alignment horizontal="center"/>
    </xf>
    <xf numFmtId="10" fontId="4" fillId="5" borderId="43" xfId="1" applyNumberFormat="1" applyFont="1" applyFill="1" applyBorder="1" applyAlignment="1">
      <alignment horizontal="center"/>
    </xf>
    <xf numFmtId="10" fontId="4" fillId="5" borderId="5" xfId="1" applyNumberFormat="1" applyFont="1" applyFill="1" applyBorder="1" applyAlignment="1">
      <alignment horizontal="center"/>
    </xf>
    <xf numFmtId="0" fontId="4" fillId="0" borderId="15" xfId="1" applyFont="1" applyBorder="1" applyAlignment="1">
      <alignment horizontal="center" wrapText="1"/>
    </xf>
    <xf numFmtId="0" fontId="4" fillId="0" borderId="19" xfId="1" applyFont="1" applyBorder="1" applyAlignment="1">
      <alignment horizontal="center" wrapText="1"/>
    </xf>
    <xf numFmtId="0" fontId="4" fillId="0" borderId="13" xfId="1" applyFont="1" applyBorder="1" applyAlignment="1">
      <alignment horizontal="center" wrapText="1"/>
    </xf>
    <xf numFmtId="0" fontId="28" fillId="0" borderId="27" xfId="1" applyFont="1" applyBorder="1" applyAlignment="1">
      <alignment horizontal="center" vertical="center"/>
    </xf>
    <xf numFmtId="0" fontId="28" fillId="0" borderId="25" xfId="1" applyFont="1" applyBorder="1" applyAlignment="1">
      <alignment horizontal="center" vertical="center"/>
    </xf>
    <xf numFmtId="0" fontId="28" fillId="0" borderId="23" xfId="1" applyFont="1" applyBorder="1" applyAlignment="1">
      <alignment horizontal="center" vertical="center"/>
    </xf>
    <xf numFmtId="0" fontId="28" fillId="0" borderId="22" xfId="1" applyFont="1" applyBorder="1" applyAlignment="1">
      <alignment horizontal="center" vertical="center"/>
    </xf>
    <xf numFmtId="10" fontId="4" fillId="4" borderId="27" xfId="1" applyNumberFormat="1" applyFont="1" applyFill="1" applyBorder="1" applyAlignment="1">
      <alignment horizontal="center" vertical="center"/>
    </xf>
    <xf numFmtId="10" fontId="4" fillId="4" borderId="25" xfId="1" applyNumberFormat="1" applyFont="1" applyFill="1" applyBorder="1" applyAlignment="1">
      <alignment horizontal="center" vertical="center"/>
    </xf>
    <xf numFmtId="10" fontId="4" fillId="4" borderId="23" xfId="1" applyNumberFormat="1" applyFont="1" applyFill="1" applyBorder="1" applyAlignment="1">
      <alignment horizontal="center" vertical="center"/>
    </xf>
    <xf numFmtId="10" fontId="4" fillId="4" borderId="22" xfId="1" applyNumberFormat="1" applyFont="1" applyFill="1" applyBorder="1" applyAlignment="1">
      <alignment horizontal="center" vertical="center"/>
    </xf>
  </cellXfs>
  <cellStyles count="48">
    <cellStyle name="20% - Ênfase1" xfId="24" builtinId="30" customBuiltin="1"/>
    <cellStyle name="20% - Ênfase2" xfId="28" builtinId="34" customBuiltin="1"/>
    <cellStyle name="20% - Ênfase3" xfId="32" builtinId="38" customBuiltin="1"/>
    <cellStyle name="20% - Ênfase4" xfId="36" builtinId="42" customBuiltin="1"/>
    <cellStyle name="20% - Ênfase5" xfId="40" builtinId="46" customBuiltin="1"/>
    <cellStyle name="20% - Ênfase6" xfId="44" builtinId="50" customBuiltin="1"/>
    <cellStyle name="40% - Ênfase1" xfId="25" builtinId="31" customBuiltin="1"/>
    <cellStyle name="40% - Ênfase2" xfId="29" builtinId="35" customBuiltin="1"/>
    <cellStyle name="40% - Ênfase3" xfId="33" builtinId="39" customBuiltin="1"/>
    <cellStyle name="40% - Ênfase4" xfId="37" builtinId="43" customBuiltin="1"/>
    <cellStyle name="40% - Ênfase5" xfId="41" builtinId="47" customBuiltin="1"/>
    <cellStyle name="40% - Ênfase6" xfId="45" builtinId="51" customBuiltin="1"/>
    <cellStyle name="60% - Ênfase1" xfId="26" builtinId="32" customBuiltin="1"/>
    <cellStyle name="60% - Ênfase2" xfId="30" builtinId="36" customBuiltin="1"/>
    <cellStyle name="60% - Ênfase3" xfId="34" builtinId="40" customBuiltin="1"/>
    <cellStyle name="60% - Ênfase4" xfId="38" builtinId="44" customBuiltin="1"/>
    <cellStyle name="60% - Ênfase5" xfId="42" builtinId="48" customBuiltin="1"/>
    <cellStyle name="60% - Ênfase6" xfId="46" builtinId="52" customBuiltin="1"/>
    <cellStyle name="Bom" xfId="11" builtinId="26" customBuiltin="1"/>
    <cellStyle name="Cálculo" xfId="16" builtinId="22" customBuiltin="1"/>
    <cellStyle name="Célula de Verificação" xfId="18" builtinId="23" customBuiltin="1"/>
    <cellStyle name="Célula Vinculada" xfId="17" builtinId="24" customBuiltin="1"/>
    <cellStyle name="Ênfase1" xfId="23" builtinId="29" customBuiltin="1"/>
    <cellStyle name="Ênfase2" xfId="27" builtinId="33" customBuiltin="1"/>
    <cellStyle name="Ênfase3" xfId="31" builtinId="37" customBuiltin="1"/>
    <cellStyle name="Ênfase4" xfId="35" builtinId="41" customBuiltin="1"/>
    <cellStyle name="Ênfase5" xfId="39" builtinId="45" customBuiltin="1"/>
    <cellStyle name="Ênfase6" xfId="43" builtinId="49" customBuiltin="1"/>
    <cellStyle name="Entrada" xfId="14" builtinId="20" customBuiltin="1"/>
    <cellStyle name="Moeda 2" xfId="5" xr:uid="{00000000-0005-0000-0000-00001E000000}"/>
    <cellStyle name="Neutro" xfId="13" builtinId="28" customBuiltin="1"/>
    <cellStyle name="Normal" xfId="0" builtinId="0"/>
    <cellStyle name="Normal 2" xfId="1" xr:uid="{00000000-0005-0000-0000-000021000000}"/>
    <cellStyle name="Normal 2 2" xfId="3" xr:uid="{00000000-0005-0000-0000-000022000000}"/>
    <cellStyle name="Normal 3" xfId="47" xr:uid="{00000000-0005-0000-0000-000023000000}"/>
    <cellStyle name="Normal 4" xfId="4" xr:uid="{00000000-0005-0000-0000-000024000000}"/>
    <cellStyle name="Nota" xfId="20" builtinId="10" customBuiltin="1"/>
    <cellStyle name="Porcentagem 2" xfId="2" xr:uid="{00000000-0005-0000-0000-000026000000}"/>
    <cellStyle name="Ruim" xfId="12" builtinId="27" customBuiltin="1"/>
    <cellStyle name="Saída" xfId="15" builtinId="21" customBuiltin="1"/>
    <cellStyle name="Texto de Aviso" xfId="19" builtinId="11" customBuiltin="1"/>
    <cellStyle name="Texto Explicativo" xfId="21" builtinId="53" customBuiltin="1"/>
    <cellStyle name="Título" xfId="6" builtinId="15" customBuiltin="1"/>
    <cellStyle name="Título 1" xfId="7" builtinId="16" customBuiltin="1"/>
    <cellStyle name="Título 2" xfId="8" builtinId="17" customBuiltin="1"/>
    <cellStyle name="Título 3" xfId="9" builtinId="18" customBuiltin="1"/>
    <cellStyle name="Título 4" xfId="10" builtinId="19" customBuiltin="1"/>
    <cellStyle name="Total" xfId="22" builtinId="25" customBuiltin="1"/>
  </cellStyles>
  <dxfs count="10"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0DC0FF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  <sheetName val="Custo Hora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 xml:space="preserve"> </v>
          </cell>
          <cell r="L13" t="str">
            <v xml:space="preserve"> </v>
          </cell>
          <cell r="M13" t="str">
            <v xml:space="preserve"> </v>
          </cell>
          <cell r="N13" t="str">
            <v xml:space="preserve"> </v>
          </cell>
          <cell r="O13" t="str">
            <v xml:space="preserve"> </v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 xml:space="preserve"> </v>
          </cell>
          <cell r="K14">
            <v>40</v>
          </cell>
          <cell r="L14" t="str">
            <v xml:space="preserve"> </v>
          </cell>
          <cell r="M14" t="str">
            <v xml:space="preserve"> </v>
          </cell>
          <cell r="N14" t="str">
            <v xml:space="preserve"> </v>
          </cell>
          <cell r="O14" t="str">
            <v xml:space="preserve"> </v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 xml:space="preserve"> </v>
          </cell>
          <cell r="K16" t="str">
            <v xml:space="preserve"> </v>
          </cell>
          <cell r="L16">
            <v>27</v>
          </cell>
          <cell r="M16" t="str">
            <v xml:space="preserve"> </v>
          </cell>
          <cell r="N16" t="str">
            <v xml:space="preserve"> </v>
          </cell>
          <cell r="O16" t="str">
            <v xml:space="preserve"> </v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 xml:space="preserve"> </v>
          </cell>
          <cell r="K18" t="str">
            <v xml:space="preserve"> </v>
          </cell>
          <cell r="L18" t="str">
            <v xml:space="preserve"> </v>
          </cell>
          <cell r="M18">
            <v>10</v>
          </cell>
          <cell r="N18" t="str">
            <v xml:space="preserve"> </v>
          </cell>
          <cell r="O18" t="str">
            <v xml:space="preserve"> </v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 xml:space="preserve"> </v>
          </cell>
          <cell r="K20" t="str">
            <v xml:space="preserve"> </v>
          </cell>
          <cell r="L20" t="str">
            <v xml:space="preserve"> </v>
          </cell>
          <cell r="M20" t="str">
            <v xml:space="preserve"> </v>
          </cell>
          <cell r="N20">
            <v>5</v>
          </cell>
          <cell r="O20" t="str">
            <v xml:space="preserve"> </v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 xml:space="preserve"> </v>
          </cell>
          <cell r="K21" t="str">
            <v xml:space="preserve"> </v>
          </cell>
          <cell r="L21" t="str">
            <v xml:space="preserve"> </v>
          </cell>
          <cell r="M21" t="str">
            <v xml:space="preserve"> </v>
          </cell>
          <cell r="N21">
            <v>75</v>
          </cell>
          <cell r="O21" t="str">
            <v xml:space="preserve"> </v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 xml:space="preserve"> </v>
          </cell>
          <cell r="K22" t="str">
            <v xml:space="preserve"> </v>
          </cell>
          <cell r="L22" t="str">
            <v xml:space="preserve"> </v>
          </cell>
          <cell r="M22" t="str">
            <v xml:space="preserve"> </v>
          </cell>
          <cell r="N22" t="str">
            <v xml:space="preserve"> </v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 xml:space="preserve"> </v>
          </cell>
          <cell r="K25" t="str">
            <v xml:space="preserve"> </v>
          </cell>
          <cell r="L25" t="str">
            <v xml:space="preserve"> </v>
          </cell>
          <cell r="M25" t="str">
            <v xml:space="preserve"> </v>
          </cell>
          <cell r="N25" t="str">
            <v xml:space="preserve"> </v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 xml:space="preserve"> </v>
          </cell>
          <cell r="K42" t="str">
            <v xml:space="preserve"> </v>
          </cell>
          <cell r="L42" t="str">
            <v xml:space="preserve"> </v>
          </cell>
          <cell r="M42" t="str">
            <v xml:space="preserve"> </v>
          </cell>
          <cell r="N42" t="str">
            <v xml:space="preserve"> </v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 xml:space="preserve"> </v>
          </cell>
          <cell r="K45" t="str">
            <v xml:space="preserve"> </v>
          </cell>
          <cell r="L45" t="str">
            <v xml:space="preserve"> </v>
          </cell>
          <cell r="M45" t="str">
            <v xml:space="preserve"> </v>
          </cell>
          <cell r="N45">
            <v>20</v>
          </cell>
          <cell r="O45" t="str">
            <v xml:space="preserve"> </v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 xml:space="preserve"> </v>
          </cell>
          <cell r="K46" t="str">
            <v xml:space="preserve"> </v>
          </cell>
          <cell r="L46" t="str">
            <v xml:space="preserve"> </v>
          </cell>
          <cell r="M46">
            <v>8</v>
          </cell>
          <cell r="N46" t="str">
            <v xml:space="preserve"> </v>
          </cell>
          <cell r="O46" t="str">
            <v xml:space="preserve"> </v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 xml:space="preserve"> </v>
          </cell>
          <cell r="K47" t="str">
            <v xml:space="preserve"> </v>
          </cell>
          <cell r="L47" t="str">
            <v xml:space="preserve"> </v>
          </cell>
          <cell r="M47" t="str">
            <v xml:space="preserve"> </v>
          </cell>
          <cell r="N47">
            <v>100</v>
          </cell>
          <cell r="O47" t="str">
            <v xml:space="preserve"> </v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 xml:space="preserve"> </v>
          </cell>
          <cell r="K51" t="str">
            <v xml:space="preserve"> </v>
          </cell>
          <cell r="L51" t="str">
            <v xml:space="preserve"> </v>
          </cell>
          <cell r="M51">
            <v>82</v>
          </cell>
          <cell r="N51" t="str">
            <v xml:space="preserve"> </v>
          </cell>
          <cell r="O51" t="str">
            <v xml:space="preserve"> </v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 xml:space="preserve"> </v>
          </cell>
          <cell r="K53" t="str">
            <v xml:space="preserve"> </v>
          </cell>
          <cell r="L53" t="str">
            <v xml:space="preserve"> </v>
          </cell>
          <cell r="M53" t="str">
            <v xml:space="preserve"> </v>
          </cell>
          <cell r="N53">
            <v>15</v>
          </cell>
          <cell r="O53" t="str">
            <v xml:space="preserve"> </v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 xml:space="preserve"> </v>
          </cell>
          <cell r="K55" t="str">
            <v xml:space="preserve"> </v>
          </cell>
          <cell r="L55" t="str">
            <v xml:space="preserve"> </v>
          </cell>
          <cell r="M55" t="str">
            <v xml:space="preserve"> </v>
          </cell>
          <cell r="N55" t="str">
            <v xml:space="preserve"> </v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 xml:space="preserve"> </v>
          </cell>
          <cell r="K81" t="str">
            <v xml:space="preserve"> </v>
          </cell>
          <cell r="L81" t="str">
            <v xml:space="preserve"> </v>
          </cell>
          <cell r="M81" t="str">
            <v xml:space="preserve"> </v>
          </cell>
          <cell r="N81" t="str">
            <v xml:space="preserve"> </v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 xml:space="preserve"> </v>
          </cell>
          <cell r="K87" t="str">
            <v xml:space="preserve"> </v>
          </cell>
          <cell r="L87" t="str">
            <v xml:space="preserve"> </v>
          </cell>
          <cell r="M87" t="str">
            <v xml:space="preserve"> </v>
          </cell>
          <cell r="N87" t="str">
            <v xml:space="preserve"> </v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 xml:space="preserve"> </v>
          </cell>
          <cell r="K97" t="str">
            <v xml:space="preserve"> </v>
          </cell>
          <cell r="L97" t="str">
            <v xml:space="preserve"> </v>
          </cell>
          <cell r="M97" t="str">
            <v xml:space="preserve"> </v>
          </cell>
          <cell r="N97">
            <v>78</v>
          </cell>
          <cell r="O97" t="str">
            <v xml:space="preserve"> </v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 xml:space="preserve"> </v>
          </cell>
          <cell r="K99" t="str">
            <v xml:space="preserve"> </v>
          </cell>
          <cell r="L99" t="str">
            <v xml:space="preserve"> </v>
          </cell>
          <cell r="M99" t="str">
            <v xml:space="preserve"> </v>
          </cell>
          <cell r="N99" t="str">
            <v xml:space="preserve"> </v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 xml:space="preserve"> </v>
          </cell>
          <cell r="K111" t="str">
            <v xml:space="preserve"> </v>
          </cell>
          <cell r="L111" t="str">
            <v xml:space="preserve"> </v>
          </cell>
          <cell r="M111" t="str">
            <v xml:space="preserve"> </v>
          </cell>
          <cell r="N111" t="str">
            <v xml:space="preserve"> </v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 xml:space="preserve"> </v>
          </cell>
          <cell r="K153" t="str">
            <v xml:space="preserve"> </v>
          </cell>
          <cell r="L153" t="str">
            <v xml:space="preserve"> </v>
          </cell>
          <cell r="M153" t="str">
            <v xml:space="preserve"> </v>
          </cell>
          <cell r="N153" t="str">
            <v xml:space="preserve"> </v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 xml:space="preserve"> </v>
          </cell>
          <cell r="K161" t="str">
            <v xml:space="preserve"> </v>
          </cell>
          <cell r="L161" t="str">
            <v xml:space="preserve"> </v>
          </cell>
          <cell r="M161" t="str">
            <v xml:space="preserve"> </v>
          </cell>
          <cell r="N161" t="str">
            <v xml:space="preserve"> </v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 xml:space="preserve"> </v>
          </cell>
          <cell r="K171" t="str">
            <v xml:space="preserve"> </v>
          </cell>
          <cell r="L171" t="str">
            <v xml:space="preserve"> </v>
          </cell>
          <cell r="M171" t="str">
            <v xml:space="preserve"> </v>
          </cell>
          <cell r="N171" t="str">
            <v xml:space="preserve"> </v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 xml:space="preserve"> </v>
          </cell>
          <cell r="K184" t="str">
            <v xml:space="preserve"> </v>
          </cell>
          <cell r="L184" t="str">
            <v xml:space="preserve"> </v>
          </cell>
          <cell r="M184" t="str">
            <v xml:space="preserve"> </v>
          </cell>
          <cell r="N184">
            <v>2</v>
          </cell>
          <cell r="O184" t="str">
            <v xml:space="preserve"> </v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 xml:space="preserve"> </v>
          </cell>
          <cell r="K189" t="str">
            <v xml:space="preserve"> </v>
          </cell>
          <cell r="L189" t="str">
            <v xml:space="preserve"> </v>
          </cell>
          <cell r="M189" t="str">
            <v xml:space="preserve"> </v>
          </cell>
          <cell r="N189">
            <v>5</v>
          </cell>
          <cell r="O189" t="str">
            <v xml:space="preserve"> </v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 xml:space="preserve"> </v>
          </cell>
          <cell r="K199" t="str">
            <v xml:space="preserve"> </v>
          </cell>
          <cell r="L199">
            <v>26</v>
          </cell>
          <cell r="M199" t="str">
            <v xml:space="preserve"> </v>
          </cell>
          <cell r="N199" t="str">
            <v xml:space="preserve"> </v>
          </cell>
          <cell r="O199" t="str">
            <v xml:space="preserve"> </v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 xml:space="preserve"> </v>
          </cell>
          <cell r="K200" t="str">
            <v xml:space="preserve"> </v>
          </cell>
          <cell r="L200" t="str">
            <v xml:space="preserve"> </v>
          </cell>
          <cell r="M200">
            <v>10</v>
          </cell>
          <cell r="N200" t="str">
            <v xml:space="preserve"> </v>
          </cell>
          <cell r="O200" t="str">
            <v xml:space="preserve"> </v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 xml:space="preserve"> </v>
          </cell>
          <cell r="K201" t="str">
            <v xml:space="preserve"> </v>
          </cell>
          <cell r="L201" t="str">
            <v xml:space="preserve"> </v>
          </cell>
          <cell r="M201" t="str">
            <v xml:space="preserve"> </v>
          </cell>
          <cell r="N201">
            <v>5</v>
          </cell>
          <cell r="O201" t="str">
            <v xml:space="preserve"> </v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 xml:space="preserve"> </v>
          </cell>
          <cell r="K202" t="str">
            <v xml:space="preserve"> </v>
          </cell>
          <cell r="L202" t="str">
            <v xml:space="preserve"> </v>
          </cell>
          <cell r="M202" t="str">
            <v xml:space="preserve"> </v>
          </cell>
          <cell r="N202">
            <v>75</v>
          </cell>
          <cell r="O202" t="str">
            <v xml:space="preserve"> </v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 xml:space="preserve"> </v>
          </cell>
          <cell r="K203" t="str">
            <v xml:space="preserve"> </v>
          </cell>
          <cell r="L203" t="str">
            <v xml:space="preserve"> </v>
          </cell>
          <cell r="M203" t="str">
            <v xml:space="preserve"> </v>
          </cell>
          <cell r="N203" t="str">
            <v xml:space="preserve"> </v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 xml:space="preserve"> </v>
          </cell>
          <cell r="K206" t="str">
            <v xml:space="preserve"> </v>
          </cell>
          <cell r="L206" t="str">
            <v xml:space="preserve"> </v>
          </cell>
          <cell r="M206" t="str">
            <v xml:space="preserve"> </v>
          </cell>
          <cell r="N206" t="str">
            <v xml:space="preserve"> </v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 xml:space="preserve"> </v>
          </cell>
          <cell r="K223" t="str">
            <v xml:space="preserve"> </v>
          </cell>
          <cell r="L223" t="str">
            <v xml:space="preserve"> </v>
          </cell>
          <cell r="M223" t="str">
            <v xml:space="preserve"> </v>
          </cell>
          <cell r="N223" t="str">
            <v xml:space="preserve"> </v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 xml:space="preserve"> </v>
          </cell>
          <cell r="K226" t="str">
            <v xml:space="preserve"> </v>
          </cell>
          <cell r="L226" t="str">
            <v xml:space="preserve"> </v>
          </cell>
          <cell r="M226" t="str">
            <v xml:space="preserve"> </v>
          </cell>
          <cell r="N226">
            <v>20</v>
          </cell>
          <cell r="O226" t="str">
            <v xml:space="preserve"> </v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 xml:space="preserve"> </v>
          </cell>
          <cell r="K227" t="str">
            <v xml:space="preserve"> </v>
          </cell>
          <cell r="L227" t="str">
            <v xml:space="preserve"> </v>
          </cell>
          <cell r="M227">
            <v>8</v>
          </cell>
          <cell r="N227" t="str">
            <v xml:space="preserve"> </v>
          </cell>
          <cell r="O227" t="str">
            <v xml:space="preserve"> </v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 xml:space="preserve"> </v>
          </cell>
          <cell r="K228" t="str">
            <v xml:space="preserve"> </v>
          </cell>
          <cell r="L228" t="str">
            <v xml:space="preserve"> </v>
          </cell>
          <cell r="M228" t="str">
            <v xml:space="preserve"> </v>
          </cell>
          <cell r="N228">
            <v>100</v>
          </cell>
          <cell r="O228" t="str">
            <v xml:space="preserve"> </v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 xml:space="preserve"> </v>
          </cell>
          <cell r="K232" t="str">
            <v xml:space="preserve"> </v>
          </cell>
          <cell r="L232" t="str">
            <v xml:space="preserve"> </v>
          </cell>
          <cell r="M232">
            <v>82</v>
          </cell>
          <cell r="N232" t="str">
            <v xml:space="preserve"> </v>
          </cell>
          <cell r="O232" t="str">
            <v xml:space="preserve"> </v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 xml:space="preserve"> </v>
          </cell>
          <cell r="K233" t="str">
            <v xml:space="preserve"> </v>
          </cell>
          <cell r="L233" t="str">
            <v xml:space="preserve"> </v>
          </cell>
          <cell r="M233" t="str">
            <v xml:space="preserve"> </v>
          </cell>
          <cell r="N233">
            <v>15</v>
          </cell>
          <cell r="O233" t="str">
            <v xml:space="preserve"> </v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 xml:space="preserve"> </v>
          </cell>
          <cell r="K234" t="str">
            <v xml:space="preserve"> </v>
          </cell>
          <cell r="L234" t="str">
            <v xml:space="preserve"> </v>
          </cell>
          <cell r="M234" t="str">
            <v xml:space="preserve"> </v>
          </cell>
          <cell r="N234" t="str">
            <v xml:space="preserve"> </v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 xml:space="preserve"> </v>
          </cell>
          <cell r="K235" t="str">
            <v xml:space="preserve"> </v>
          </cell>
          <cell r="L235" t="str">
            <v xml:space="preserve"> </v>
          </cell>
          <cell r="M235" t="str">
            <v xml:space="preserve"> </v>
          </cell>
          <cell r="N235" t="str">
            <v xml:space="preserve"> </v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 xml:space="preserve"> </v>
          </cell>
          <cell r="K236" t="str">
            <v xml:space="preserve"> </v>
          </cell>
          <cell r="L236" t="str">
            <v xml:space="preserve"> </v>
          </cell>
          <cell r="M236" t="str">
            <v xml:space="preserve"> </v>
          </cell>
          <cell r="N236" t="str">
            <v xml:space="preserve"> </v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 xml:space="preserve"> </v>
          </cell>
          <cell r="K237" t="str">
            <v xml:space="preserve"> </v>
          </cell>
          <cell r="L237" t="str">
            <v xml:space="preserve"> </v>
          </cell>
          <cell r="M237" t="str">
            <v xml:space="preserve"> </v>
          </cell>
          <cell r="N237">
            <v>78</v>
          </cell>
          <cell r="O237" t="str">
            <v xml:space="preserve"> </v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 xml:space="preserve"> </v>
          </cell>
          <cell r="K238" t="str">
            <v xml:space="preserve"> </v>
          </cell>
          <cell r="L238" t="str">
            <v xml:space="preserve"> </v>
          </cell>
          <cell r="M238" t="str">
            <v xml:space="preserve"> </v>
          </cell>
          <cell r="N238" t="str">
            <v xml:space="preserve"> </v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 xml:space="preserve"> </v>
          </cell>
          <cell r="K239" t="str">
            <v xml:space="preserve"> </v>
          </cell>
          <cell r="L239" t="str">
            <v xml:space="preserve"> </v>
          </cell>
          <cell r="M239" t="str">
            <v xml:space="preserve"> </v>
          </cell>
          <cell r="N239" t="str">
            <v xml:space="preserve"> </v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 xml:space="preserve"> </v>
          </cell>
          <cell r="K240" t="str">
            <v xml:space="preserve"> </v>
          </cell>
          <cell r="L240" t="str">
            <v xml:space="preserve"> </v>
          </cell>
          <cell r="M240" t="str">
            <v xml:space="preserve"> </v>
          </cell>
          <cell r="N240" t="str">
            <v xml:space="preserve"> </v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 xml:space="preserve"> </v>
          </cell>
          <cell r="K241" t="str">
            <v xml:space="preserve"> </v>
          </cell>
          <cell r="L241" t="str">
            <v xml:space="preserve"> </v>
          </cell>
          <cell r="M241" t="str">
            <v xml:space="preserve"> </v>
          </cell>
          <cell r="N241" t="str">
            <v xml:space="preserve"> </v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 xml:space="preserve"> </v>
          </cell>
          <cell r="K242" t="str">
            <v xml:space="preserve"> </v>
          </cell>
          <cell r="L242" t="str">
            <v xml:space="preserve"> </v>
          </cell>
          <cell r="M242" t="str">
            <v xml:space="preserve"> </v>
          </cell>
          <cell r="N242" t="str">
            <v xml:space="preserve"> </v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 xml:space="preserve"> </v>
          </cell>
          <cell r="K243" t="str">
            <v xml:space="preserve"> </v>
          </cell>
          <cell r="L243" t="str">
            <v xml:space="preserve"> </v>
          </cell>
          <cell r="M243" t="str">
            <v xml:space="preserve"> </v>
          </cell>
          <cell r="N243">
            <v>2</v>
          </cell>
          <cell r="O243" t="str">
            <v xml:space="preserve"> </v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 xml:space="preserve"> </v>
          </cell>
          <cell r="K244" t="str">
            <v xml:space="preserve"> </v>
          </cell>
          <cell r="L244" t="str">
            <v xml:space="preserve"> </v>
          </cell>
          <cell r="M244" t="str">
            <v xml:space="preserve"> </v>
          </cell>
          <cell r="N244">
            <v>5</v>
          </cell>
          <cell r="O244" t="str">
            <v xml:space="preserve"> </v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 xml:space="preserve"> </v>
          </cell>
          <cell r="K247" t="str">
            <v xml:space="preserve"> </v>
          </cell>
          <cell r="L247">
            <v>10</v>
          </cell>
          <cell r="M247" t="str">
            <v xml:space="preserve"> </v>
          </cell>
          <cell r="N247" t="str">
            <v xml:space="preserve"> </v>
          </cell>
          <cell r="O247" t="str">
            <v xml:space="preserve"> </v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 xml:space="preserve"> </v>
          </cell>
          <cell r="K248" t="str">
            <v xml:space="preserve"> </v>
          </cell>
          <cell r="L248" t="str">
            <v xml:space="preserve"> </v>
          </cell>
          <cell r="M248">
            <v>10</v>
          </cell>
          <cell r="N248" t="str">
            <v xml:space="preserve"> </v>
          </cell>
          <cell r="O248" t="str">
            <v xml:space="preserve"> </v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 xml:space="preserve"> </v>
          </cell>
          <cell r="K249" t="str">
            <v xml:space="preserve"> </v>
          </cell>
          <cell r="L249" t="str">
            <v xml:space="preserve"> </v>
          </cell>
          <cell r="M249" t="str">
            <v xml:space="preserve"> </v>
          </cell>
          <cell r="N249">
            <v>5</v>
          </cell>
          <cell r="O249" t="str">
            <v xml:space="preserve"> </v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 xml:space="preserve"> </v>
          </cell>
          <cell r="K250" t="str">
            <v xml:space="preserve"> </v>
          </cell>
          <cell r="L250" t="str">
            <v xml:space="preserve"> </v>
          </cell>
          <cell r="M250" t="str">
            <v xml:space="preserve"> </v>
          </cell>
          <cell r="N250">
            <v>75</v>
          </cell>
          <cell r="O250" t="str">
            <v xml:space="preserve"> </v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 xml:space="preserve"> </v>
          </cell>
          <cell r="K251" t="str">
            <v xml:space="preserve"> </v>
          </cell>
          <cell r="L251" t="str">
            <v xml:space="preserve"> </v>
          </cell>
          <cell r="M251" t="str">
            <v xml:space="preserve"> </v>
          </cell>
          <cell r="N251" t="str">
            <v xml:space="preserve"> </v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 xml:space="preserve"> </v>
          </cell>
          <cell r="K254" t="str">
            <v xml:space="preserve"> </v>
          </cell>
          <cell r="L254" t="str">
            <v xml:space="preserve"> </v>
          </cell>
          <cell r="M254" t="str">
            <v xml:space="preserve"> </v>
          </cell>
          <cell r="N254" t="str">
            <v xml:space="preserve"> </v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 xml:space="preserve"> </v>
          </cell>
          <cell r="K271" t="str">
            <v xml:space="preserve"> </v>
          </cell>
          <cell r="L271" t="str">
            <v xml:space="preserve"> </v>
          </cell>
          <cell r="M271" t="str">
            <v xml:space="preserve"> </v>
          </cell>
          <cell r="N271" t="str">
            <v xml:space="preserve"> </v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 xml:space="preserve"> </v>
          </cell>
          <cell r="K274" t="str">
            <v xml:space="preserve"> </v>
          </cell>
          <cell r="L274" t="str">
            <v xml:space="preserve"> </v>
          </cell>
          <cell r="M274" t="str">
            <v xml:space="preserve"> </v>
          </cell>
          <cell r="N274">
            <v>20</v>
          </cell>
          <cell r="O274" t="str">
            <v xml:space="preserve"> </v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 xml:space="preserve"> </v>
          </cell>
          <cell r="K275" t="str">
            <v xml:space="preserve"> </v>
          </cell>
          <cell r="L275" t="str">
            <v xml:space="preserve"> </v>
          </cell>
          <cell r="M275">
            <v>8</v>
          </cell>
          <cell r="N275" t="str">
            <v xml:space="preserve"> </v>
          </cell>
          <cell r="O275" t="str">
            <v xml:space="preserve"> </v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 xml:space="preserve"> </v>
          </cell>
          <cell r="K276" t="str">
            <v xml:space="preserve"> </v>
          </cell>
          <cell r="L276" t="str">
            <v xml:space="preserve"> </v>
          </cell>
          <cell r="M276" t="str">
            <v xml:space="preserve"> </v>
          </cell>
          <cell r="N276">
            <v>100</v>
          </cell>
          <cell r="O276" t="str">
            <v xml:space="preserve"> </v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 xml:space="preserve"> </v>
          </cell>
          <cell r="K280" t="str">
            <v xml:space="preserve"> </v>
          </cell>
          <cell r="L280" t="str">
            <v xml:space="preserve"> </v>
          </cell>
          <cell r="M280">
            <v>82</v>
          </cell>
          <cell r="N280" t="str">
            <v xml:space="preserve"> </v>
          </cell>
          <cell r="O280" t="str">
            <v xml:space="preserve"> </v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 xml:space="preserve"> </v>
          </cell>
          <cell r="K281" t="str">
            <v xml:space="preserve"> </v>
          </cell>
          <cell r="L281" t="str">
            <v xml:space="preserve"> </v>
          </cell>
          <cell r="M281" t="str">
            <v xml:space="preserve"> </v>
          </cell>
          <cell r="N281">
            <v>15</v>
          </cell>
          <cell r="O281" t="str">
            <v xml:space="preserve"> </v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 xml:space="preserve"> </v>
          </cell>
          <cell r="K282" t="str">
            <v xml:space="preserve"> </v>
          </cell>
          <cell r="L282" t="str">
            <v xml:space="preserve"> </v>
          </cell>
          <cell r="M282" t="str">
            <v xml:space="preserve"> </v>
          </cell>
          <cell r="N282" t="str">
            <v xml:space="preserve"> </v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 xml:space="preserve"> </v>
          </cell>
          <cell r="K283" t="str">
            <v xml:space="preserve"> </v>
          </cell>
          <cell r="L283" t="str">
            <v xml:space="preserve"> </v>
          </cell>
          <cell r="M283" t="str">
            <v xml:space="preserve"> </v>
          </cell>
          <cell r="N283" t="str">
            <v xml:space="preserve"> </v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 xml:space="preserve"> </v>
          </cell>
          <cell r="K284" t="str">
            <v xml:space="preserve"> </v>
          </cell>
          <cell r="L284" t="str">
            <v xml:space="preserve"> </v>
          </cell>
          <cell r="M284" t="str">
            <v xml:space="preserve"> </v>
          </cell>
          <cell r="N284" t="str">
            <v xml:space="preserve"> </v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 xml:space="preserve"> </v>
          </cell>
          <cell r="K285" t="str">
            <v xml:space="preserve"> </v>
          </cell>
          <cell r="L285" t="str">
            <v xml:space="preserve"> </v>
          </cell>
          <cell r="M285" t="str">
            <v xml:space="preserve"> </v>
          </cell>
          <cell r="N285">
            <v>78</v>
          </cell>
          <cell r="O285" t="str">
            <v xml:space="preserve"> </v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 xml:space="preserve"> </v>
          </cell>
          <cell r="K286" t="str">
            <v xml:space="preserve"> </v>
          </cell>
          <cell r="L286" t="str">
            <v xml:space="preserve"> </v>
          </cell>
          <cell r="M286" t="str">
            <v xml:space="preserve"> </v>
          </cell>
          <cell r="N286" t="str">
            <v xml:space="preserve"> </v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 xml:space="preserve"> </v>
          </cell>
          <cell r="K287" t="str">
            <v xml:space="preserve"> </v>
          </cell>
          <cell r="L287" t="str">
            <v xml:space="preserve"> </v>
          </cell>
          <cell r="M287" t="str">
            <v xml:space="preserve"> </v>
          </cell>
          <cell r="N287" t="str">
            <v xml:space="preserve"> </v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 xml:space="preserve"> </v>
          </cell>
          <cell r="K288" t="str">
            <v xml:space="preserve"> </v>
          </cell>
          <cell r="L288" t="str">
            <v xml:space="preserve"> </v>
          </cell>
          <cell r="M288" t="str">
            <v xml:space="preserve"> </v>
          </cell>
          <cell r="N288" t="str">
            <v xml:space="preserve"> </v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 xml:space="preserve"> </v>
          </cell>
          <cell r="K289" t="str">
            <v xml:space="preserve"> </v>
          </cell>
          <cell r="L289" t="str">
            <v xml:space="preserve"> </v>
          </cell>
          <cell r="M289" t="str">
            <v xml:space="preserve"> </v>
          </cell>
          <cell r="N289" t="str">
            <v xml:space="preserve"> </v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 xml:space="preserve"> </v>
          </cell>
          <cell r="K290" t="str">
            <v xml:space="preserve"> </v>
          </cell>
          <cell r="L290" t="str">
            <v xml:space="preserve"> </v>
          </cell>
          <cell r="M290" t="str">
            <v xml:space="preserve"> </v>
          </cell>
          <cell r="N290" t="str">
            <v xml:space="preserve"> </v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 xml:space="preserve"> </v>
          </cell>
          <cell r="K291" t="str">
            <v xml:space="preserve"> </v>
          </cell>
          <cell r="L291" t="str">
            <v xml:space="preserve"> </v>
          </cell>
          <cell r="M291" t="str">
            <v xml:space="preserve"> </v>
          </cell>
          <cell r="N291">
            <v>2</v>
          </cell>
          <cell r="O291" t="str">
            <v xml:space="preserve"> </v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 xml:space="preserve"> </v>
          </cell>
          <cell r="K292" t="str">
            <v xml:space="preserve"> </v>
          </cell>
          <cell r="L292" t="str">
            <v xml:space="preserve"> </v>
          </cell>
          <cell r="M292" t="str">
            <v xml:space="preserve"> </v>
          </cell>
          <cell r="N292">
            <v>5</v>
          </cell>
          <cell r="O292" t="str">
            <v xml:space="preserve"> </v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 xml:space="preserve"> </v>
          </cell>
          <cell r="K295" t="str">
            <v xml:space="preserve"> </v>
          </cell>
          <cell r="L295">
            <v>16</v>
          </cell>
          <cell r="M295" t="str">
            <v xml:space="preserve"> </v>
          </cell>
          <cell r="N295" t="str">
            <v xml:space="preserve"> </v>
          </cell>
          <cell r="O295" t="str">
            <v xml:space="preserve"> </v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 xml:space="preserve"> </v>
          </cell>
          <cell r="K296" t="str">
            <v xml:space="preserve"> </v>
          </cell>
          <cell r="L296" t="str">
            <v xml:space="preserve"> </v>
          </cell>
          <cell r="M296">
            <v>10</v>
          </cell>
          <cell r="N296" t="str">
            <v xml:space="preserve"> </v>
          </cell>
          <cell r="O296" t="str">
            <v xml:space="preserve"> </v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 xml:space="preserve"> </v>
          </cell>
          <cell r="K297" t="str">
            <v xml:space="preserve"> </v>
          </cell>
          <cell r="L297" t="str">
            <v xml:space="preserve"> </v>
          </cell>
          <cell r="M297" t="str">
            <v xml:space="preserve"> </v>
          </cell>
          <cell r="N297">
            <v>5</v>
          </cell>
          <cell r="O297" t="str">
            <v xml:space="preserve"> </v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 xml:space="preserve"> </v>
          </cell>
          <cell r="K298" t="str">
            <v xml:space="preserve"> </v>
          </cell>
          <cell r="L298" t="str">
            <v xml:space="preserve"> </v>
          </cell>
          <cell r="M298" t="str">
            <v xml:space="preserve"> </v>
          </cell>
          <cell r="N298">
            <v>75</v>
          </cell>
          <cell r="O298" t="str">
            <v xml:space="preserve"> </v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 xml:space="preserve"> </v>
          </cell>
          <cell r="K299" t="str">
            <v xml:space="preserve"> </v>
          </cell>
          <cell r="L299" t="str">
            <v xml:space="preserve"> </v>
          </cell>
          <cell r="M299" t="str">
            <v xml:space="preserve"> </v>
          </cell>
          <cell r="N299" t="str">
            <v xml:space="preserve"> </v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 xml:space="preserve"> </v>
          </cell>
          <cell r="K302" t="str">
            <v xml:space="preserve"> </v>
          </cell>
          <cell r="L302" t="str">
            <v xml:space="preserve"> </v>
          </cell>
          <cell r="M302" t="str">
            <v xml:space="preserve"> </v>
          </cell>
          <cell r="N302" t="str">
            <v xml:space="preserve"> </v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 xml:space="preserve"> </v>
          </cell>
          <cell r="K319" t="str">
            <v xml:space="preserve"> </v>
          </cell>
          <cell r="L319" t="str">
            <v xml:space="preserve"> </v>
          </cell>
          <cell r="M319" t="str">
            <v xml:space="preserve"> </v>
          </cell>
          <cell r="N319" t="str">
            <v xml:space="preserve"> </v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 xml:space="preserve"> </v>
          </cell>
          <cell r="K322" t="str">
            <v xml:space="preserve"> </v>
          </cell>
          <cell r="L322" t="str">
            <v xml:space="preserve"> </v>
          </cell>
          <cell r="M322" t="str">
            <v xml:space="preserve"> </v>
          </cell>
          <cell r="N322">
            <v>20</v>
          </cell>
          <cell r="O322" t="str">
            <v xml:space="preserve"> </v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 xml:space="preserve"> </v>
          </cell>
          <cell r="K323" t="str">
            <v xml:space="preserve"> </v>
          </cell>
          <cell r="L323" t="str">
            <v xml:space="preserve"> </v>
          </cell>
          <cell r="M323">
            <v>8</v>
          </cell>
          <cell r="N323" t="str">
            <v xml:space="preserve"> </v>
          </cell>
          <cell r="O323" t="str">
            <v xml:space="preserve"> </v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 xml:space="preserve"> </v>
          </cell>
          <cell r="K324" t="str">
            <v xml:space="preserve"> </v>
          </cell>
          <cell r="L324" t="str">
            <v xml:space="preserve"> </v>
          </cell>
          <cell r="M324" t="str">
            <v xml:space="preserve"> </v>
          </cell>
          <cell r="N324">
            <v>100</v>
          </cell>
          <cell r="O324" t="str">
            <v xml:space="preserve"> </v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 xml:space="preserve"> </v>
          </cell>
          <cell r="K328" t="str">
            <v xml:space="preserve"> </v>
          </cell>
          <cell r="L328" t="str">
            <v xml:space="preserve"> </v>
          </cell>
          <cell r="M328">
            <v>82</v>
          </cell>
          <cell r="N328" t="str">
            <v xml:space="preserve"> </v>
          </cell>
          <cell r="O328" t="str">
            <v xml:space="preserve"> </v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 xml:space="preserve"> </v>
          </cell>
          <cell r="K329" t="str">
            <v xml:space="preserve"> </v>
          </cell>
          <cell r="L329" t="str">
            <v xml:space="preserve"> </v>
          </cell>
          <cell r="M329" t="str">
            <v xml:space="preserve"> </v>
          </cell>
          <cell r="N329">
            <v>15</v>
          </cell>
          <cell r="O329" t="str">
            <v xml:space="preserve"> </v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 xml:space="preserve"> </v>
          </cell>
          <cell r="K330" t="str">
            <v xml:space="preserve"> </v>
          </cell>
          <cell r="L330" t="str">
            <v xml:space="preserve"> </v>
          </cell>
          <cell r="M330" t="str">
            <v xml:space="preserve"> </v>
          </cell>
          <cell r="N330" t="str">
            <v xml:space="preserve"> </v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 xml:space="preserve"> </v>
          </cell>
          <cell r="K331" t="str">
            <v xml:space="preserve"> </v>
          </cell>
          <cell r="L331" t="str">
            <v xml:space="preserve"> </v>
          </cell>
          <cell r="M331" t="str">
            <v xml:space="preserve"> </v>
          </cell>
          <cell r="N331" t="str">
            <v xml:space="preserve"> </v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 xml:space="preserve"> </v>
          </cell>
          <cell r="K332" t="str">
            <v xml:space="preserve"> </v>
          </cell>
          <cell r="L332" t="str">
            <v xml:space="preserve"> </v>
          </cell>
          <cell r="M332" t="str">
            <v xml:space="preserve"> </v>
          </cell>
          <cell r="N332" t="str">
            <v xml:space="preserve"> </v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 xml:space="preserve"> </v>
          </cell>
          <cell r="K333" t="str">
            <v xml:space="preserve"> </v>
          </cell>
          <cell r="L333" t="str">
            <v xml:space="preserve"> </v>
          </cell>
          <cell r="M333" t="str">
            <v xml:space="preserve"> </v>
          </cell>
          <cell r="N333">
            <v>78</v>
          </cell>
          <cell r="O333" t="str">
            <v xml:space="preserve"> </v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 xml:space="preserve"> </v>
          </cell>
          <cell r="K334" t="str">
            <v xml:space="preserve"> </v>
          </cell>
          <cell r="L334" t="str">
            <v xml:space="preserve"> </v>
          </cell>
          <cell r="M334" t="str">
            <v xml:space="preserve"> </v>
          </cell>
          <cell r="N334" t="str">
            <v xml:space="preserve"> </v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 xml:space="preserve"> </v>
          </cell>
          <cell r="K335" t="str">
            <v xml:space="preserve"> </v>
          </cell>
          <cell r="L335" t="str">
            <v xml:space="preserve"> </v>
          </cell>
          <cell r="M335" t="str">
            <v xml:space="preserve"> </v>
          </cell>
          <cell r="N335" t="str">
            <v xml:space="preserve"> </v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 xml:space="preserve"> </v>
          </cell>
          <cell r="K336" t="str">
            <v xml:space="preserve"> </v>
          </cell>
          <cell r="L336" t="str">
            <v xml:space="preserve"> </v>
          </cell>
          <cell r="M336" t="str">
            <v xml:space="preserve"> </v>
          </cell>
          <cell r="N336" t="str">
            <v xml:space="preserve"> </v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 xml:space="preserve"> </v>
          </cell>
          <cell r="K337" t="str">
            <v xml:space="preserve"> </v>
          </cell>
          <cell r="L337" t="str">
            <v xml:space="preserve"> </v>
          </cell>
          <cell r="M337" t="str">
            <v xml:space="preserve"> </v>
          </cell>
          <cell r="N337" t="str">
            <v xml:space="preserve"> </v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 xml:space="preserve"> </v>
          </cell>
          <cell r="K338" t="str">
            <v xml:space="preserve"> </v>
          </cell>
          <cell r="L338" t="str">
            <v xml:space="preserve"> </v>
          </cell>
          <cell r="M338" t="str">
            <v xml:space="preserve"> </v>
          </cell>
          <cell r="N338" t="str">
            <v xml:space="preserve"> </v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 xml:space="preserve"> </v>
          </cell>
          <cell r="K339" t="str">
            <v xml:space="preserve"> </v>
          </cell>
          <cell r="L339" t="str">
            <v xml:space="preserve"> </v>
          </cell>
          <cell r="M339" t="str">
            <v xml:space="preserve"> </v>
          </cell>
          <cell r="N339">
            <v>2</v>
          </cell>
          <cell r="O339" t="str">
            <v xml:space="preserve"> </v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 xml:space="preserve"> </v>
          </cell>
          <cell r="K340" t="str">
            <v xml:space="preserve"> </v>
          </cell>
          <cell r="L340" t="str">
            <v xml:space="preserve"> </v>
          </cell>
          <cell r="M340" t="str">
            <v xml:space="preserve"> </v>
          </cell>
          <cell r="N340">
            <v>5</v>
          </cell>
          <cell r="O340" t="str">
            <v xml:space="preserve"> </v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 xml:space="preserve"> </v>
          </cell>
          <cell r="K343" t="str">
            <v xml:space="preserve"> </v>
          </cell>
          <cell r="L343">
            <v>16</v>
          </cell>
          <cell r="M343" t="str">
            <v xml:space="preserve"> </v>
          </cell>
          <cell r="N343" t="str">
            <v xml:space="preserve"> </v>
          </cell>
          <cell r="O343" t="str">
            <v xml:space="preserve"> </v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 xml:space="preserve"> </v>
          </cell>
          <cell r="K344" t="str">
            <v xml:space="preserve"> </v>
          </cell>
          <cell r="L344" t="str">
            <v xml:space="preserve"> </v>
          </cell>
          <cell r="M344">
            <v>10</v>
          </cell>
          <cell r="N344" t="str">
            <v xml:space="preserve"> </v>
          </cell>
          <cell r="O344" t="str">
            <v xml:space="preserve"> </v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 xml:space="preserve"> </v>
          </cell>
          <cell r="K345" t="str">
            <v xml:space="preserve"> </v>
          </cell>
          <cell r="L345" t="str">
            <v xml:space="preserve"> </v>
          </cell>
          <cell r="M345" t="str">
            <v xml:space="preserve"> </v>
          </cell>
          <cell r="N345">
            <v>5</v>
          </cell>
          <cell r="O345" t="str">
            <v xml:space="preserve"> </v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 xml:space="preserve"> </v>
          </cell>
          <cell r="K346" t="str">
            <v xml:space="preserve"> </v>
          </cell>
          <cell r="L346" t="str">
            <v xml:space="preserve"> </v>
          </cell>
          <cell r="M346" t="str">
            <v xml:space="preserve"> </v>
          </cell>
          <cell r="N346">
            <v>75</v>
          </cell>
          <cell r="O346" t="str">
            <v xml:space="preserve"> </v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 xml:space="preserve"> </v>
          </cell>
          <cell r="K347" t="str">
            <v xml:space="preserve"> </v>
          </cell>
          <cell r="L347" t="str">
            <v xml:space="preserve"> </v>
          </cell>
          <cell r="M347" t="str">
            <v xml:space="preserve"> </v>
          </cell>
          <cell r="N347" t="str">
            <v xml:space="preserve"> </v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 xml:space="preserve"> </v>
          </cell>
          <cell r="K350" t="str">
            <v xml:space="preserve"> </v>
          </cell>
          <cell r="L350" t="str">
            <v xml:space="preserve"> </v>
          </cell>
          <cell r="M350" t="str">
            <v xml:space="preserve"> </v>
          </cell>
          <cell r="N350" t="str">
            <v xml:space="preserve"> </v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 xml:space="preserve"> </v>
          </cell>
          <cell r="K367" t="str">
            <v xml:space="preserve"> </v>
          </cell>
          <cell r="L367" t="str">
            <v xml:space="preserve"> </v>
          </cell>
          <cell r="M367" t="str">
            <v xml:space="preserve"> </v>
          </cell>
          <cell r="N367" t="str">
            <v xml:space="preserve"> </v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 xml:space="preserve"> </v>
          </cell>
          <cell r="K370" t="str">
            <v xml:space="preserve"> </v>
          </cell>
          <cell r="L370" t="str">
            <v xml:space="preserve"> </v>
          </cell>
          <cell r="M370" t="str">
            <v xml:space="preserve"> </v>
          </cell>
          <cell r="N370">
            <v>20</v>
          </cell>
          <cell r="O370" t="str">
            <v xml:space="preserve"> </v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 xml:space="preserve"> </v>
          </cell>
          <cell r="K371" t="str">
            <v xml:space="preserve"> </v>
          </cell>
          <cell r="L371" t="str">
            <v xml:space="preserve"> </v>
          </cell>
          <cell r="M371">
            <v>8</v>
          </cell>
          <cell r="N371" t="str">
            <v xml:space="preserve"> </v>
          </cell>
          <cell r="O371" t="str">
            <v xml:space="preserve"> </v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 xml:space="preserve"> </v>
          </cell>
          <cell r="K372" t="str">
            <v xml:space="preserve"> </v>
          </cell>
          <cell r="L372" t="str">
            <v xml:space="preserve"> </v>
          </cell>
          <cell r="M372" t="str">
            <v xml:space="preserve"> </v>
          </cell>
          <cell r="N372">
            <v>100</v>
          </cell>
          <cell r="O372" t="str">
            <v xml:space="preserve"> </v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 xml:space="preserve"> </v>
          </cell>
          <cell r="K376" t="str">
            <v xml:space="preserve"> </v>
          </cell>
          <cell r="L376" t="str">
            <v xml:space="preserve"> </v>
          </cell>
          <cell r="M376">
            <v>82</v>
          </cell>
          <cell r="N376" t="str">
            <v xml:space="preserve"> </v>
          </cell>
          <cell r="O376" t="str">
            <v xml:space="preserve"> </v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 xml:space="preserve"> </v>
          </cell>
          <cell r="K377" t="str">
            <v xml:space="preserve"> </v>
          </cell>
          <cell r="L377" t="str">
            <v xml:space="preserve"> </v>
          </cell>
          <cell r="M377" t="str">
            <v xml:space="preserve"> </v>
          </cell>
          <cell r="N377">
            <v>15</v>
          </cell>
          <cell r="O377" t="str">
            <v xml:space="preserve"> </v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 xml:space="preserve"> </v>
          </cell>
          <cell r="K378" t="str">
            <v xml:space="preserve"> </v>
          </cell>
          <cell r="L378" t="str">
            <v xml:space="preserve"> </v>
          </cell>
          <cell r="M378" t="str">
            <v xml:space="preserve"> </v>
          </cell>
          <cell r="N378" t="str">
            <v xml:space="preserve"> </v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 xml:space="preserve"> </v>
          </cell>
          <cell r="K379" t="str">
            <v xml:space="preserve"> </v>
          </cell>
          <cell r="L379" t="str">
            <v xml:space="preserve"> </v>
          </cell>
          <cell r="M379" t="str">
            <v xml:space="preserve"> </v>
          </cell>
          <cell r="N379" t="str">
            <v xml:space="preserve"> </v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 xml:space="preserve"> </v>
          </cell>
          <cell r="K380" t="str">
            <v xml:space="preserve"> </v>
          </cell>
          <cell r="L380" t="str">
            <v xml:space="preserve"> </v>
          </cell>
          <cell r="M380" t="str">
            <v xml:space="preserve"> </v>
          </cell>
          <cell r="N380" t="str">
            <v xml:space="preserve"> </v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 xml:space="preserve"> </v>
          </cell>
          <cell r="K381" t="str">
            <v xml:space="preserve"> </v>
          </cell>
          <cell r="L381" t="str">
            <v xml:space="preserve"> </v>
          </cell>
          <cell r="M381" t="str">
            <v xml:space="preserve"> </v>
          </cell>
          <cell r="N381">
            <v>78</v>
          </cell>
          <cell r="O381" t="str">
            <v xml:space="preserve"> </v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 xml:space="preserve"> </v>
          </cell>
          <cell r="K382" t="str">
            <v xml:space="preserve"> </v>
          </cell>
          <cell r="L382" t="str">
            <v xml:space="preserve"> </v>
          </cell>
          <cell r="M382" t="str">
            <v xml:space="preserve"> </v>
          </cell>
          <cell r="N382" t="str">
            <v xml:space="preserve"> </v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 xml:space="preserve"> </v>
          </cell>
          <cell r="K383" t="str">
            <v xml:space="preserve"> </v>
          </cell>
          <cell r="L383" t="str">
            <v xml:space="preserve"> </v>
          </cell>
          <cell r="M383" t="str">
            <v xml:space="preserve"> </v>
          </cell>
          <cell r="N383" t="str">
            <v xml:space="preserve"> </v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 xml:space="preserve"> </v>
          </cell>
          <cell r="K384" t="str">
            <v xml:space="preserve"> </v>
          </cell>
          <cell r="L384" t="str">
            <v xml:space="preserve"> </v>
          </cell>
          <cell r="M384" t="str">
            <v xml:space="preserve"> </v>
          </cell>
          <cell r="N384" t="str">
            <v xml:space="preserve"> </v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 xml:space="preserve"> </v>
          </cell>
          <cell r="K385" t="str">
            <v xml:space="preserve"> </v>
          </cell>
          <cell r="L385" t="str">
            <v xml:space="preserve"> </v>
          </cell>
          <cell r="M385" t="str">
            <v xml:space="preserve"> </v>
          </cell>
          <cell r="N385" t="str">
            <v xml:space="preserve"> </v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 xml:space="preserve"> </v>
          </cell>
          <cell r="K386" t="str">
            <v xml:space="preserve"> </v>
          </cell>
          <cell r="L386" t="str">
            <v xml:space="preserve"> </v>
          </cell>
          <cell r="M386" t="str">
            <v xml:space="preserve"> </v>
          </cell>
          <cell r="N386" t="str">
            <v xml:space="preserve"> </v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 xml:space="preserve"> </v>
          </cell>
          <cell r="K387" t="str">
            <v xml:space="preserve"> </v>
          </cell>
          <cell r="L387" t="str">
            <v xml:space="preserve"> </v>
          </cell>
          <cell r="M387" t="str">
            <v xml:space="preserve"> </v>
          </cell>
          <cell r="N387">
            <v>2</v>
          </cell>
          <cell r="O387" t="str">
            <v xml:space="preserve"> </v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 xml:space="preserve"> </v>
          </cell>
          <cell r="K388" t="str">
            <v xml:space="preserve"> </v>
          </cell>
          <cell r="L388" t="str">
            <v xml:space="preserve"> </v>
          </cell>
          <cell r="M388" t="str">
            <v xml:space="preserve"> </v>
          </cell>
          <cell r="N388">
            <v>5</v>
          </cell>
          <cell r="O388" t="str">
            <v xml:space="preserve"> </v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 xml:space="preserve"> </v>
          </cell>
          <cell r="K391" t="str">
            <v xml:space="preserve"> </v>
          </cell>
          <cell r="L391">
            <v>5</v>
          </cell>
          <cell r="M391" t="str">
            <v xml:space="preserve"> </v>
          </cell>
          <cell r="N391" t="str">
            <v xml:space="preserve"> </v>
          </cell>
          <cell r="O391" t="str">
            <v xml:space="preserve"> </v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 xml:space="preserve"> </v>
          </cell>
          <cell r="K392" t="str">
            <v xml:space="preserve"> </v>
          </cell>
          <cell r="L392" t="str">
            <v xml:space="preserve"> </v>
          </cell>
          <cell r="M392">
            <v>10</v>
          </cell>
          <cell r="N392" t="str">
            <v xml:space="preserve"> </v>
          </cell>
          <cell r="O392" t="str">
            <v xml:space="preserve"> </v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 xml:space="preserve"> </v>
          </cell>
          <cell r="K393" t="str">
            <v xml:space="preserve"> </v>
          </cell>
          <cell r="L393" t="str">
            <v xml:space="preserve"> </v>
          </cell>
          <cell r="M393" t="str">
            <v xml:space="preserve"> </v>
          </cell>
          <cell r="N393">
            <v>5</v>
          </cell>
          <cell r="O393" t="str">
            <v xml:space="preserve"> </v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 xml:space="preserve"> </v>
          </cell>
          <cell r="K394" t="str">
            <v xml:space="preserve"> </v>
          </cell>
          <cell r="L394" t="str">
            <v xml:space="preserve"> </v>
          </cell>
          <cell r="M394" t="str">
            <v xml:space="preserve"> </v>
          </cell>
          <cell r="N394">
            <v>75</v>
          </cell>
          <cell r="O394" t="str">
            <v xml:space="preserve"> </v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 xml:space="preserve"> </v>
          </cell>
          <cell r="K395" t="str">
            <v xml:space="preserve"> </v>
          </cell>
          <cell r="L395" t="str">
            <v xml:space="preserve"> </v>
          </cell>
          <cell r="M395" t="str">
            <v xml:space="preserve"> </v>
          </cell>
          <cell r="N395" t="str">
            <v xml:space="preserve"> </v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 xml:space="preserve"> </v>
          </cell>
          <cell r="K398" t="str">
            <v xml:space="preserve"> </v>
          </cell>
          <cell r="L398" t="str">
            <v xml:space="preserve"> </v>
          </cell>
          <cell r="M398" t="str">
            <v xml:space="preserve"> </v>
          </cell>
          <cell r="N398" t="str">
            <v xml:space="preserve"> </v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 xml:space="preserve"> </v>
          </cell>
          <cell r="K415" t="str">
            <v xml:space="preserve"> </v>
          </cell>
          <cell r="L415" t="str">
            <v xml:space="preserve"> </v>
          </cell>
          <cell r="M415" t="str">
            <v xml:space="preserve"> </v>
          </cell>
          <cell r="N415" t="str">
            <v xml:space="preserve"> </v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 xml:space="preserve"> </v>
          </cell>
          <cell r="K418" t="str">
            <v xml:space="preserve"> </v>
          </cell>
          <cell r="L418" t="str">
            <v xml:space="preserve"> </v>
          </cell>
          <cell r="M418" t="str">
            <v xml:space="preserve"> </v>
          </cell>
          <cell r="N418">
            <v>20</v>
          </cell>
          <cell r="O418" t="str">
            <v xml:space="preserve"> </v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 xml:space="preserve"> </v>
          </cell>
          <cell r="K419" t="str">
            <v xml:space="preserve"> </v>
          </cell>
          <cell r="L419" t="str">
            <v xml:space="preserve"> </v>
          </cell>
          <cell r="M419">
            <v>8</v>
          </cell>
          <cell r="N419" t="str">
            <v xml:space="preserve"> </v>
          </cell>
          <cell r="O419" t="str">
            <v xml:space="preserve"> </v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 xml:space="preserve"> </v>
          </cell>
          <cell r="K420" t="str">
            <v xml:space="preserve"> </v>
          </cell>
          <cell r="L420" t="str">
            <v xml:space="preserve"> </v>
          </cell>
          <cell r="M420" t="str">
            <v xml:space="preserve"> </v>
          </cell>
          <cell r="N420">
            <v>100</v>
          </cell>
          <cell r="O420" t="str">
            <v xml:space="preserve"> </v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 xml:space="preserve"> </v>
          </cell>
          <cell r="K424" t="str">
            <v xml:space="preserve"> </v>
          </cell>
          <cell r="L424" t="str">
            <v xml:space="preserve"> </v>
          </cell>
          <cell r="M424">
            <v>82</v>
          </cell>
          <cell r="N424" t="str">
            <v xml:space="preserve"> </v>
          </cell>
          <cell r="O424" t="str">
            <v xml:space="preserve"> </v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 xml:space="preserve"> </v>
          </cell>
          <cell r="K425" t="str">
            <v xml:space="preserve"> </v>
          </cell>
          <cell r="L425" t="str">
            <v xml:space="preserve"> </v>
          </cell>
          <cell r="M425" t="str">
            <v xml:space="preserve"> </v>
          </cell>
          <cell r="N425">
            <v>15</v>
          </cell>
          <cell r="O425" t="str">
            <v xml:space="preserve"> </v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 xml:space="preserve"> </v>
          </cell>
          <cell r="K426" t="str">
            <v xml:space="preserve"> </v>
          </cell>
          <cell r="L426" t="str">
            <v xml:space="preserve"> </v>
          </cell>
          <cell r="M426" t="str">
            <v xml:space="preserve"> </v>
          </cell>
          <cell r="N426" t="str">
            <v xml:space="preserve"> </v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 xml:space="preserve"> </v>
          </cell>
          <cell r="K427" t="str">
            <v xml:space="preserve"> </v>
          </cell>
          <cell r="L427" t="str">
            <v xml:space="preserve"> </v>
          </cell>
          <cell r="M427" t="str">
            <v xml:space="preserve"> </v>
          </cell>
          <cell r="N427" t="str">
            <v xml:space="preserve"> </v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 xml:space="preserve"> </v>
          </cell>
          <cell r="K428" t="str">
            <v xml:space="preserve"> </v>
          </cell>
          <cell r="L428" t="str">
            <v xml:space="preserve"> </v>
          </cell>
          <cell r="M428" t="str">
            <v xml:space="preserve"> </v>
          </cell>
          <cell r="N428" t="str">
            <v xml:space="preserve"> </v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 xml:space="preserve"> </v>
          </cell>
          <cell r="K429" t="str">
            <v xml:space="preserve"> </v>
          </cell>
          <cell r="L429" t="str">
            <v xml:space="preserve"> </v>
          </cell>
          <cell r="M429" t="str">
            <v xml:space="preserve"> </v>
          </cell>
          <cell r="N429">
            <v>78</v>
          </cell>
          <cell r="O429" t="str">
            <v xml:space="preserve"> </v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 xml:space="preserve"> </v>
          </cell>
          <cell r="K430" t="str">
            <v xml:space="preserve"> </v>
          </cell>
          <cell r="L430" t="str">
            <v xml:space="preserve"> </v>
          </cell>
          <cell r="M430" t="str">
            <v xml:space="preserve"> </v>
          </cell>
          <cell r="N430" t="str">
            <v xml:space="preserve"> </v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 xml:space="preserve"> </v>
          </cell>
          <cell r="K431" t="str">
            <v xml:space="preserve"> </v>
          </cell>
          <cell r="L431" t="str">
            <v xml:space="preserve"> </v>
          </cell>
          <cell r="M431" t="str">
            <v xml:space="preserve"> </v>
          </cell>
          <cell r="N431" t="str">
            <v xml:space="preserve"> </v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 xml:space="preserve"> </v>
          </cell>
          <cell r="K432" t="str">
            <v xml:space="preserve"> </v>
          </cell>
          <cell r="L432" t="str">
            <v xml:space="preserve"> </v>
          </cell>
          <cell r="M432" t="str">
            <v xml:space="preserve"> </v>
          </cell>
          <cell r="N432" t="str">
            <v xml:space="preserve"> </v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 xml:space="preserve"> </v>
          </cell>
          <cell r="K433" t="str">
            <v xml:space="preserve"> </v>
          </cell>
          <cell r="L433" t="str">
            <v xml:space="preserve"> </v>
          </cell>
          <cell r="M433" t="str">
            <v xml:space="preserve"> </v>
          </cell>
          <cell r="N433" t="str">
            <v xml:space="preserve"> </v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 xml:space="preserve"> </v>
          </cell>
          <cell r="K434" t="str">
            <v xml:space="preserve"> </v>
          </cell>
          <cell r="L434" t="str">
            <v xml:space="preserve"> </v>
          </cell>
          <cell r="M434" t="str">
            <v xml:space="preserve"> </v>
          </cell>
          <cell r="N434" t="str">
            <v xml:space="preserve"> </v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 xml:space="preserve"> </v>
          </cell>
          <cell r="K435" t="str">
            <v xml:space="preserve"> </v>
          </cell>
          <cell r="L435" t="str">
            <v xml:space="preserve"> </v>
          </cell>
          <cell r="M435" t="str">
            <v xml:space="preserve"> </v>
          </cell>
          <cell r="N435">
            <v>2</v>
          </cell>
          <cell r="O435" t="str">
            <v xml:space="preserve"> </v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 xml:space="preserve"> </v>
          </cell>
          <cell r="K436" t="str">
            <v xml:space="preserve"> </v>
          </cell>
          <cell r="L436" t="str">
            <v xml:space="preserve"> </v>
          </cell>
          <cell r="M436" t="str">
            <v xml:space="preserve"> </v>
          </cell>
          <cell r="N436">
            <v>5</v>
          </cell>
          <cell r="O436" t="str">
            <v xml:space="preserve"> </v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 xml:space="preserve"> </v>
          </cell>
          <cell r="K441">
            <v>35</v>
          </cell>
          <cell r="L441" t="str">
            <v xml:space="preserve"> </v>
          </cell>
          <cell r="M441" t="str">
            <v xml:space="preserve"> </v>
          </cell>
          <cell r="N441" t="str">
            <v xml:space="preserve"> </v>
          </cell>
          <cell r="O441" t="str">
            <v xml:space="preserve"> </v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 xml:space="preserve"> </v>
          </cell>
          <cell r="K442" t="str">
            <v xml:space="preserve"> </v>
          </cell>
          <cell r="L442">
            <v>45</v>
          </cell>
          <cell r="M442" t="str">
            <v xml:space="preserve"> </v>
          </cell>
          <cell r="N442" t="str">
            <v xml:space="preserve"> </v>
          </cell>
          <cell r="O442" t="str">
            <v xml:space="preserve"> </v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 xml:space="preserve"> </v>
          </cell>
          <cell r="K443" t="str">
            <v xml:space="preserve"> </v>
          </cell>
          <cell r="L443" t="str">
            <v xml:space="preserve"> </v>
          </cell>
          <cell r="M443">
            <v>10</v>
          </cell>
          <cell r="N443" t="str">
            <v xml:space="preserve"> </v>
          </cell>
          <cell r="O443" t="str">
            <v xml:space="preserve"> </v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 xml:space="preserve"> </v>
          </cell>
          <cell r="K444" t="str">
            <v xml:space="preserve"> </v>
          </cell>
          <cell r="L444" t="str">
            <v xml:space="preserve"> </v>
          </cell>
          <cell r="M444" t="str">
            <v xml:space="preserve"> </v>
          </cell>
          <cell r="N444">
            <v>5</v>
          </cell>
          <cell r="O444" t="str">
            <v xml:space="preserve"> </v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 xml:space="preserve"> </v>
          </cell>
          <cell r="K445" t="str">
            <v xml:space="preserve"> </v>
          </cell>
          <cell r="L445" t="str">
            <v xml:space="preserve"> </v>
          </cell>
          <cell r="M445" t="str">
            <v xml:space="preserve"> </v>
          </cell>
          <cell r="N445">
            <v>75</v>
          </cell>
          <cell r="O445" t="str">
            <v xml:space="preserve"> </v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 xml:space="preserve"> </v>
          </cell>
          <cell r="K446" t="str">
            <v xml:space="preserve"> </v>
          </cell>
          <cell r="L446" t="str">
            <v xml:space="preserve"> </v>
          </cell>
          <cell r="M446" t="str">
            <v xml:space="preserve"> </v>
          </cell>
          <cell r="N446" t="str">
            <v xml:space="preserve"> </v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 xml:space="preserve"> </v>
          </cell>
          <cell r="K449" t="str">
            <v xml:space="preserve"> </v>
          </cell>
          <cell r="L449" t="str">
            <v xml:space="preserve"> </v>
          </cell>
          <cell r="M449" t="str">
            <v xml:space="preserve"> </v>
          </cell>
          <cell r="N449" t="str">
            <v xml:space="preserve"> </v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 xml:space="preserve"> </v>
          </cell>
          <cell r="K466" t="str">
            <v xml:space="preserve"> </v>
          </cell>
          <cell r="L466" t="str">
            <v xml:space="preserve"> </v>
          </cell>
          <cell r="M466" t="str">
            <v xml:space="preserve"> </v>
          </cell>
          <cell r="N466" t="str">
            <v xml:space="preserve"> </v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 xml:space="preserve"> </v>
          </cell>
          <cell r="K469" t="str">
            <v xml:space="preserve"> </v>
          </cell>
          <cell r="L469" t="str">
            <v xml:space="preserve"> </v>
          </cell>
          <cell r="M469" t="str">
            <v xml:space="preserve"> </v>
          </cell>
          <cell r="N469">
            <v>20</v>
          </cell>
          <cell r="O469" t="str">
            <v xml:space="preserve"> </v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 xml:space="preserve"> </v>
          </cell>
          <cell r="K470" t="str">
            <v xml:space="preserve"> </v>
          </cell>
          <cell r="L470" t="str">
            <v xml:space="preserve"> </v>
          </cell>
          <cell r="M470">
            <v>8</v>
          </cell>
          <cell r="N470" t="str">
            <v xml:space="preserve"> </v>
          </cell>
          <cell r="O470" t="str">
            <v xml:space="preserve"> </v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 xml:space="preserve"> </v>
          </cell>
          <cell r="K471" t="str">
            <v xml:space="preserve"> </v>
          </cell>
          <cell r="L471" t="str">
            <v xml:space="preserve"> </v>
          </cell>
          <cell r="M471" t="str">
            <v xml:space="preserve"> </v>
          </cell>
          <cell r="N471">
            <v>100</v>
          </cell>
          <cell r="O471" t="str">
            <v xml:space="preserve"> </v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 xml:space="preserve"> </v>
          </cell>
          <cell r="K475" t="str">
            <v xml:space="preserve"> </v>
          </cell>
          <cell r="L475" t="str">
            <v xml:space="preserve"> </v>
          </cell>
          <cell r="M475">
            <v>82</v>
          </cell>
          <cell r="N475" t="str">
            <v xml:space="preserve"> </v>
          </cell>
          <cell r="O475" t="str">
            <v xml:space="preserve"> </v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 xml:space="preserve"> </v>
          </cell>
          <cell r="K476" t="str">
            <v xml:space="preserve"> </v>
          </cell>
          <cell r="L476" t="str">
            <v xml:space="preserve"> </v>
          </cell>
          <cell r="M476" t="str">
            <v xml:space="preserve"> </v>
          </cell>
          <cell r="N476">
            <v>15</v>
          </cell>
          <cell r="O476" t="str">
            <v xml:space="preserve"> </v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 xml:space="preserve"> </v>
          </cell>
          <cell r="K477" t="str">
            <v xml:space="preserve"> </v>
          </cell>
          <cell r="L477" t="str">
            <v xml:space="preserve"> </v>
          </cell>
          <cell r="M477" t="str">
            <v xml:space="preserve"> </v>
          </cell>
          <cell r="N477" t="str">
            <v xml:space="preserve"> </v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 xml:space="preserve"> </v>
          </cell>
          <cell r="K478" t="str">
            <v xml:space="preserve"> </v>
          </cell>
          <cell r="L478" t="str">
            <v xml:space="preserve"> </v>
          </cell>
          <cell r="M478" t="str">
            <v xml:space="preserve"> </v>
          </cell>
          <cell r="N478" t="str">
            <v xml:space="preserve"> </v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 xml:space="preserve"> </v>
          </cell>
          <cell r="K479" t="str">
            <v xml:space="preserve"> </v>
          </cell>
          <cell r="L479" t="str">
            <v xml:space="preserve"> </v>
          </cell>
          <cell r="M479" t="str">
            <v xml:space="preserve"> </v>
          </cell>
          <cell r="N479" t="str">
            <v xml:space="preserve"> </v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 xml:space="preserve"> </v>
          </cell>
          <cell r="K480" t="str">
            <v xml:space="preserve"> </v>
          </cell>
          <cell r="L480" t="str">
            <v xml:space="preserve"> </v>
          </cell>
          <cell r="M480" t="str">
            <v xml:space="preserve"> </v>
          </cell>
          <cell r="N480">
            <v>78</v>
          </cell>
          <cell r="O480" t="str">
            <v xml:space="preserve"> </v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 xml:space="preserve"> </v>
          </cell>
          <cell r="K481" t="str">
            <v xml:space="preserve"> </v>
          </cell>
          <cell r="L481" t="str">
            <v xml:space="preserve"> </v>
          </cell>
          <cell r="M481" t="str">
            <v xml:space="preserve"> </v>
          </cell>
          <cell r="N481" t="str">
            <v xml:space="preserve"> </v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 xml:space="preserve"> </v>
          </cell>
          <cell r="K482" t="str">
            <v xml:space="preserve"> </v>
          </cell>
          <cell r="L482" t="str">
            <v xml:space="preserve"> </v>
          </cell>
          <cell r="M482" t="str">
            <v xml:space="preserve"> </v>
          </cell>
          <cell r="N482" t="str">
            <v xml:space="preserve"> </v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 xml:space="preserve"> </v>
          </cell>
          <cell r="K483" t="str">
            <v xml:space="preserve"> </v>
          </cell>
          <cell r="L483" t="str">
            <v xml:space="preserve"> </v>
          </cell>
          <cell r="M483" t="str">
            <v xml:space="preserve"> </v>
          </cell>
          <cell r="N483" t="str">
            <v xml:space="preserve"> </v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 xml:space="preserve"> </v>
          </cell>
          <cell r="K484" t="str">
            <v xml:space="preserve"> </v>
          </cell>
          <cell r="L484" t="str">
            <v xml:space="preserve"> </v>
          </cell>
          <cell r="M484" t="str">
            <v xml:space="preserve"> </v>
          </cell>
          <cell r="N484" t="str">
            <v xml:space="preserve"> </v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 xml:space="preserve"> </v>
          </cell>
          <cell r="K485" t="str">
            <v xml:space="preserve"> </v>
          </cell>
          <cell r="L485" t="str">
            <v xml:space="preserve"> </v>
          </cell>
          <cell r="M485" t="str">
            <v xml:space="preserve"> </v>
          </cell>
          <cell r="N485" t="str">
            <v xml:space="preserve"> </v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 xml:space="preserve"> </v>
          </cell>
          <cell r="K486" t="str">
            <v xml:space="preserve"> </v>
          </cell>
          <cell r="L486" t="str">
            <v xml:space="preserve"> </v>
          </cell>
          <cell r="M486" t="str">
            <v xml:space="preserve"> </v>
          </cell>
          <cell r="N486">
            <v>2</v>
          </cell>
          <cell r="O486" t="str">
            <v xml:space="preserve"> </v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 xml:space="preserve"> </v>
          </cell>
          <cell r="K487" t="str">
            <v xml:space="preserve"> </v>
          </cell>
          <cell r="L487" t="str">
            <v xml:space="preserve"> </v>
          </cell>
          <cell r="M487" t="str">
            <v xml:space="preserve"> </v>
          </cell>
          <cell r="N487">
            <v>5</v>
          </cell>
          <cell r="O487" t="str">
            <v xml:space="preserve"> </v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 xml:space="preserve"> </v>
          </cell>
          <cell r="K490" t="str">
            <v xml:space="preserve"> </v>
          </cell>
          <cell r="L490">
            <v>33</v>
          </cell>
          <cell r="M490" t="str">
            <v xml:space="preserve"> </v>
          </cell>
          <cell r="N490" t="str">
            <v xml:space="preserve"> </v>
          </cell>
          <cell r="O490" t="str">
            <v xml:space="preserve"> </v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 xml:space="preserve"> </v>
          </cell>
          <cell r="K491" t="str">
            <v xml:space="preserve"> </v>
          </cell>
          <cell r="L491" t="str">
            <v xml:space="preserve"> </v>
          </cell>
          <cell r="M491">
            <v>10</v>
          </cell>
          <cell r="N491" t="str">
            <v xml:space="preserve"> </v>
          </cell>
          <cell r="O491" t="str">
            <v xml:space="preserve"> </v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 xml:space="preserve"> </v>
          </cell>
          <cell r="K492" t="str">
            <v xml:space="preserve"> </v>
          </cell>
          <cell r="L492" t="str">
            <v xml:space="preserve"> </v>
          </cell>
          <cell r="M492" t="str">
            <v xml:space="preserve"> </v>
          </cell>
          <cell r="N492">
            <v>5</v>
          </cell>
          <cell r="O492" t="str">
            <v xml:space="preserve"> </v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 xml:space="preserve"> </v>
          </cell>
          <cell r="K493" t="str">
            <v xml:space="preserve"> </v>
          </cell>
          <cell r="L493" t="str">
            <v xml:space="preserve"> </v>
          </cell>
          <cell r="M493" t="str">
            <v xml:space="preserve"> </v>
          </cell>
          <cell r="N493">
            <v>75</v>
          </cell>
          <cell r="O493" t="str">
            <v xml:space="preserve"> </v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 xml:space="preserve"> </v>
          </cell>
          <cell r="K494" t="str">
            <v xml:space="preserve"> </v>
          </cell>
          <cell r="L494" t="str">
            <v xml:space="preserve"> </v>
          </cell>
          <cell r="M494" t="str">
            <v xml:space="preserve"> </v>
          </cell>
          <cell r="N494" t="str">
            <v xml:space="preserve"> </v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 xml:space="preserve"> </v>
          </cell>
          <cell r="K497" t="str">
            <v xml:space="preserve"> </v>
          </cell>
          <cell r="L497" t="str">
            <v xml:space="preserve"> </v>
          </cell>
          <cell r="M497" t="str">
            <v xml:space="preserve"> </v>
          </cell>
          <cell r="N497" t="str">
            <v xml:space="preserve"> </v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 xml:space="preserve"> </v>
          </cell>
          <cell r="K514" t="str">
            <v xml:space="preserve"> </v>
          </cell>
          <cell r="L514" t="str">
            <v xml:space="preserve"> </v>
          </cell>
          <cell r="M514" t="str">
            <v xml:space="preserve"> </v>
          </cell>
          <cell r="N514" t="str">
            <v xml:space="preserve"> </v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 xml:space="preserve"> </v>
          </cell>
          <cell r="K517" t="str">
            <v xml:space="preserve"> </v>
          </cell>
          <cell r="L517" t="str">
            <v xml:space="preserve"> </v>
          </cell>
          <cell r="M517" t="str">
            <v xml:space="preserve"> </v>
          </cell>
          <cell r="N517">
            <v>20</v>
          </cell>
          <cell r="O517" t="str">
            <v xml:space="preserve"> </v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 xml:space="preserve"> </v>
          </cell>
          <cell r="K518" t="str">
            <v xml:space="preserve"> </v>
          </cell>
          <cell r="L518" t="str">
            <v xml:space="preserve"> </v>
          </cell>
          <cell r="M518">
            <v>8</v>
          </cell>
          <cell r="N518" t="str">
            <v xml:space="preserve"> </v>
          </cell>
          <cell r="O518" t="str">
            <v xml:space="preserve"> </v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 xml:space="preserve"> </v>
          </cell>
          <cell r="K519" t="str">
            <v xml:space="preserve"> </v>
          </cell>
          <cell r="L519" t="str">
            <v xml:space="preserve"> </v>
          </cell>
          <cell r="M519" t="str">
            <v xml:space="preserve"> </v>
          </cell>
          <cell r="N519">
            <v>100</v>
          </cell>
          <cell r="O519" t="str">
            <v xml:space="preserve"> </v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 xml:space="preserve"> </v>
          </cell>
          <cell r="K523" t="str">
            <v xml:space="preserve"> </v>
          </cell>
          <cell r="L523" t="str">
            <v xml:space="preserve"> </v>
          </cell>
          <cell r="M523">
            <v>82</v>
          </cell>
          <cell r="N523" t="str">
            <v xml:space="preserve"> </v>
          </cell>
          <cell r="O523" t="str">
            <v xml:space="preserve"> </v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 xml:space="preserve"> </v>
          </cell>
          <cell r="K524" t="str">
            <v xml:space="preserve"> </v>
          </cell>
          <cell r="L524" t="str">
            <v xml:space="preserve"> </v>
          </cell>
          <cell r="M524" t="str">
            <v xml:space="preserve"> </v>
          </cell>
          <cell r="N524">
            <v>15</v>
          </cell>
          <cell r="O524" t="str">
            <v xml:space="preserve"> </v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 xml:space="preserve"> </v>
          </cell>
          <cell r="K525" t="str">
            <v xml:space="preserve"> </v>
          </cell>
          <cell r="L525" t="str">
            <v xml:space="preserve"> </v>
          </cell>
          <cell r="M525" t="str">
            <v xml:space="preserve"> </v>
          </cell>
          <cell r="N525" t="str">
            <v xml:space="preserve"> </v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 xml:space="preserve"> </v>
          </cell>
          <cell r="K526" t="str">
            <v xml:space="preserve"> </v>
          </cell>
          <cell r="L526" t="str">
            <v xml:space="preserve"> </v>
          </cell>
          <cell r="M526" t="str">
            <v xml:space="preserve"> </v>
          </cell>
          <cell r="N526" t="str">
            <v xml:space="preserve"> </v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 xml:space="preserve"> </v>
          </cell>
          <cell r="K527" t="str">
            <v xml:space="preserve"> </v>
          </cell>
          <cell r="L527" t="str">
            <v xml:space="preserve"> </v>
          </cell>
          <cell r="M527" t="str">
            <v xml:space="preserve"> </v>
          </cell>
          <cell r="N527" t="str">
            <v xml:space="preserve"> </v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 xml:space="preserve"> </v>
          </cell>
          <cell r="K528" t="str">
            <v xml:space="preserve"> </v>
          </cell>
          <cell r="L528" t="str">
            <v xml:space="preserve"> </v>
          </cell>
          <cell r="M528" t="str">
            <v xml:space="preserve"> </v>
          </cell>
          <cell r="N528">
            <v>78</v>
          </cell>
          <cell r="O528" t="str">
            <v xml:space="preserve"> </v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 xml:space="preserve"> </v>
          </cell>
          <cell r="K529" t="str">
            <v xml:space="preserve"> </v>
          </cell>
          <cell r="L529" t="str">
            <v xml:space="preserve"> </v>
          </cell>
          <cell r="M529" t="str">
            <v xml:space="preserve"> </v>
          </cell>
          <cell r="N529" t="str">
            <v xml:space="preserve"> </v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 xml:space="preserve"> </v>
          </cell>
          <cell r="K530" t="str">
            <v xml:space="preserve"> </v>
          </cell>
          <cell r="L530" t="str">
            <v xml:space="preserve"> </v>
          </cell>
          <cell r="M530" t="str">
            <v xml:space="preserve"> </v>
          </cell>
          <cell r="N530" t="str">
            <v xml:space="preserve"> </v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 xml:space="preserve"> </v>
          </cell>
          <cell r="K531" t="str">
            <v xml:space="preserve"> </v>
          </cell>
          <cell r="L531" t="str">
            <v xml:space="preserve"> </v>
          </cell>
          <cell r="M531" t="str">
            <v xml:space="preserve"> </v>
          </cell>
          <cell r="N531" t="str">
            <v xml:space="preserve"> </v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 xml:space="preserve"> </v>
          </cell>
          <cell r="K532" t="str">
            <v xml:space="preserve"> </v>
          </cell>
          <cell r="L532" t="str">
            <v xml:space="preserve"> </v>
          </cell>
          <cell r="M532" t="str">
            <v xml:space="preserve"> </v>
          </cell>
          <cell r="N532" t="str">
            <v xml:space="preserve"> </v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 xml:space="preserve"> </v>
          </cell>
          <cell r="K533" t="str">
            <v xml:space="preserve"> </v>
          </cell>
          <cell r="L533" t="str">
            <v xml:space="preserve"> </v>
          </cell>
          <cell r="M533" t="str">
            <v xml:space="preserve"> </v>
          </cell>
          <cell r="N533" t="str">
            <v xml:space="preserve"> </v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 xml:space="preserve"> </v>
          </cell>
          <cell r="K534" t="str">
            <v xml:space="preserve"> </v>
          </cell>
          <cell r="L534" t="str">
            <v xml:space="preserve"> </v>
          </cell>
          <cell r="M534" t="str">
            <v xml:space="preserve"> </v>
          </cell>
          <cell r="N534">
            <v>2</v>
          </cell>
          <cell r="O534" t="str">
            <v xml:space="preserve"> </v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 xml:space="preserve"> </v>
          </cell>
          <cell r="K535" t="str">
            <v xml:space="preserve"> </v>
          </cell>
          <cell r="L535" t="str">
            <v xml:space="preserve"> </v>
          </cell>
          <cell r="M535" t="str">
            <v xml:space="preserve"> </v>
          </cell>
          <cell r="N535">
            <v>5</v>
          </cell>
          <cell r="O535" t="str">
            <v xml:space="preserve"> </v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 xml:space="preserve"> </v>
          </cell>
          <cell r="K538" t="str">
            <v xml:space="preserve"> </v>
          </cell>
          <cell r="L538">
            <v>18</v>
          </cell>
          <cell r="M538" t="str">
            <v xml:space="preserve"> </v>
          </cell>
          <cell r="N538" t="str">
            <v xml:space="preserve"> </v>
          </cell>
          <cell r="O538" t="str">
            <v xml:space="preserve"> </v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 xml:space="preserve"> </v>
          </cell>
          <cell r="K539" t="str">
            <v xml:space="preserve"> </v>
          </cell>
          <cell r="L539" t="str">
            <v xml:space="preserve"> </v>
          </cell>
          <cell r="M539">
            <v>10</v>
          </cell>
          <cell r="N539" t="str">
            <v xml:space="preserve"> </v>
          </cell>
          <cell r="O539" t="str">
            <v xml:space="preserve"> </v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 xml:space="preserve"> </v>
          </cell>
          <cell r="K540" t="str">
            <v xml:space="preserve"> </v>
          </cell>
          <cell r="L540" t="str">
            <v xml:space="preserve"> </v>
          </cell>
          <cell r="M540" t="str">
            <v xml:space="preserve"> </v>
          </cell>
          <cell r="N540">
            <v>5</v>
          </cell>
          <cell r="O540" t="str">
            <v xml:space="preserve"> </v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 xml:space="preserve"> </v>
          </cell>
          <cell r="K541" t="str">
            <v xml:space="preserve"> </v>
          </cell>
          <cell r="L541" t="str">
            <v xml:space="preserve"> </v>
          </cell>
          <cell r="M541" t="str">
            <v xml:space="preserve"> </v>
          </cell>
          <cell r="N541">
            <v>75</v>
          </cell>
          <cell r="O541" t="str">
            <v xml:space="preserve"> </v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 xml:space="preserve"> </v>
          </cell>
          <cell r="K542" t="str">
            <v xml:space="preserve"> </v>
          </cell>
          <cell r="L542" t="str">
            <v xml:space="preserve"> </v>
          </cell>
          <cell r="M542" t="str">
            <v xml:space="preserve"> </v>
          </cell>
          <cell r="N542" t="str">
            <v xml:space="preserve"> </v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 xml:space="preserve"> </v>
          </cell>
          <cell r="K545" t="str">
            <v xml:space="preserve"> </v>
          </cell>
          <cell r="L545" t="str">
            <v xml:space="preserve"> </v>
          </cell>
          <cell r="M545" t="str">
            <v xml:space="preserve"> </v>
          </cell>
          <cell r="N545" t="str">
            <v xml:space="preserve"> </v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 xml:space="preserve"> </v>
          </cell>
          <cell r="K562" t="str">
            <v xml:space="preserve"> </v>
          </cell>
          <cell r="L562" t="str">
            <v xml:space="preserve"> </v>
          </cell>
          <cell r="M562" t="str">
            <v xml:space="preserve"> </v>
          </cell>
          <cell r="N562" t="str">
            <v xml:space="preserve"> </v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 xml:space="preserve"> </v>
          </cell>
          <cell r="K565" t="str">
            <v xml:space="preserve"> </v>
          </cell>
          <cell r="L565" t="str">
            <v xml:space="preserve"> </v>
          </cell>
          <cell r="M565" t="str">
            <v xml:space="preserve"> </v>
          </cell>
          <cell r="N565">
            <v>20</v>
          </cell>
          <cell r="O565" t="str">
            <v xml:space="preserve"> </v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 xml:space="preserve"> </v>
          </cell>
          <cell r="K566" t="str">
            <v xml:space="preserve"> </v>
          </cell>
          <cell r="L566" t="str">
            <v xml:space="preserve"> </v>
          </cell>
          <cell r="M566">
            <v>8</v>
          </cell>
          <cell r="N566" t="str">
            <v xml:space="preserve"> </v>
          </cell>
          <cell r="O566" t="str">
            <v xml:space="preserve"> </v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 xml:space="preserve"> </v>
          </cell>
          <cell r="K567" t="str">
            <v xml:space="preserve"> </v>
          </cell>
          <cell r="L567" t="str">
            <v xml:space="preserve"> </v>
          </cell>
          <cell r="M567" t="str">
            <v xml:space="preserve"> </v>
          </cell>
          <cell r="N567">
            <v>100</v>
          </cell>
          <cell r="O567" t="str">
            <v xml:space="preserve"> </v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 xml:space="preserve"> </v>
          </cell>
          <cell r="K571" t="str">
            <v xml:space="preserve"> </v>
          </cell>
          <cell r="L571" t="str">
            <v xml:space="preserve"> </v>
          </cell>
          <cell r="M571">
            <v>82</v>
          </cell>
          <cell r="N571" t="str">
            <v xml:space="preserve"> </v>
          </cell>
          <cell r="O571" t="str">
            <v xml:space="preserve"> </v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 xml:space="preserve"> </v>
          </cell>
          <cell r="K572" t="str">
            <v xml:space="preserve"> </v>
          </cell>
          <cell r="L572" t="str">
            <v xml:space="preserve"> </v>
          </cell>
          <cell r="M572" t="str">
            <v xml:space="preserve"> </v>
          </cell>
          <cell r="N572">
            <v>15</v>
          </cell>
          <cell r="O572" t="str">
            <v xml:space="preserve"> </v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 xml:space="preserve"> </v>
          </cell>
          <cell r="K573" t="str">
            <v xml:space="preserve"> </v>
          </cell>
          <cell r="L573" t="str">
            <v xml:space="preserve"> </v>
          </cell>
          <cell r="M573" t="str">
            <v xml:space="preserve"> </v>
          </cell>
          <cell r="N573" t="str">
            <v xml:space="preserve"> </v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 xml:space="preserve"> </v>
          </cell>
          <cell r="K574" t="str">
            <v xml:space="preserve"> </v>
          </cell>
          <cell r="L574" t="str">
            <v xml:space="preserve"> </v>
          </cell>
          <cell r="M574" t="str">
            <v xml:space="preserve"> </v>
          </cell>
          <cell r="N574" t="str">
            <v xml:space="preserve"> </v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 xml:space="preserve"> </v>
          </cell>
          <cell r="K575" t="str">
            <v xml:space="preserve"> </v>
          </cell>
          <cell r="L575" t="str">
            <v xml:space="preserve"> </v>
          </cell>
          <cell r="M575" t="str">
            <v xml:space="preserve"> </v>
          </cell>
          <cell r="N575" t="str">
            <v xml:space="preserve"> </v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 xml:space="preserve"> </v>
          </cell>
          <cell r="K576" t="str">
            <v xml:space="preserve"> </v>
          </cell>
          <cell r="L576" t="str">
            <v xml:space="preserve"> </v>
          </cell>
          <cell r="M576" t="str">
            <v xml:space="preserve"> </v>
          </cell>
          <cell r="N576">
            <v>78</v>
          </cell>
          <cell r="O576" t="str">
            <v xml:space="preserve"> </v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 xml:space="preserve"> </v>
          </cell>
          <cell r="K577" t="str">
            <v xml:space="preserve"> </v>
          </cell>
          <cell r="L577" t="str">
            <v xml:space="preserve"> </v>
          </cell>
          <cell r="M577" t="str">
            <v xml:space="preserve"> </v>
          </cell>
          <cell r="N577" t="str">
            <v xml:space="preserve"> </v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 xml:space="preserve"> </v>
          </cell>
          <cell r="K578" t="str">
            <v xml:space="preserve"> </v>
          </cell>
          <cell r="L578" t="str">
            <v xml:space="preserve"> </v>
          </cell>
          <cell r="M578" t="str">
            <v xml:space="preserve"> </v>
          </cell>
          <cell r="N578" t="str">
            <v xml:space="preserve"> </v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 xml:space="preserve"> </v>
          </cell>
          <cell r="K579" t="str">
            <v xml:space="preserve"> </v>
          </cell>
          <cell r="L579" t="str">
            <v xml:space="preserve"> </v>
          </cell>
          <cell r="M579" t="str">
            <v xml:space="preserve"> </v>
          </cell>
          <cell r="N579" t="str">
            <v xml:space="preserve"> </v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 xml:space="preserve"> </v>
          </cell>
          <cell r="K580" t="str">
            <v xml:space="preserve"> </v>
          </cell>
          <cell r="L580" t="str">
            <v xml:space="preserve"> </v>
          </cell>
          <cell r="M580" t="str">
            <v xml:space="preserve"> </v>
          </cell>
          <cell r="N580" t="str">
            <v xml:space="preserve"> </v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 xml:space="preserve"> </v>
          </cell>
          <cell r="K581" t="str">
            <v xml:space="preserve"> </v>
          </cell>
          <cell r="L581" t="str">
            <v xml:space="preserve"> </v>
          </cell>
          <cell r="M581" t="str">
            <v xml:space="preserve"> </v>
          </cell>
          <cell r="N581" t="str">
            <v xml:space="preserve"> </v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 xml:space="preserve"> </v>
          </cell>
          <cell r="K582" t="str">
            <v xml:space="preserve"> </v>
          </cell>
          <cell r="L582" t="str">
            <v xml:space="preserve"> </v>
          </cell>
          <cell r="M582" t="str">
            <v xml:space="preserve"> </v>
          </cell>
          <cell r="N582">
            <v>2</v>
          </cell>
          <cell r="O582" t="str">
            <v xml:space="preserve"> </v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 xml:space="preserve"> </v>
          </cell>
          <cell r="K583" t="str">
            <v xml:space="preserve"> </v>
          </cell>
          <cell r="L583" t="str">
            <v xml:space="preserve"> </v>
          </cell>
          <cell r="M583" t="str">
            <v xml:space="preserve"> </v>
          </cell>
          <cell r="N583">
            <v>5</v>
          </cell>
          <cell r="O583" t="str">
            <v xml:space="preserve"> </v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 xml:space="preserve"> </v>
          </cell>
          <cell r="K586" t="str">
            <v xml:space="preserve"> </v>
          </cell>
          <cell r="L586">
            <v>4</v>
          </cell>
          <cell r="M586" t="str">
            <v xml:space="preserve"> </v>
          </cell>
          <cell r="N586" t="str">
            <v xml:space="preserve"> </v>
          </cell>
          <cell r="O586" t="str">
            <v xml:space="preserve"> </v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 xml:space="preserve"> </v>
          </cell>
          <cell r="K587" t="str">
            <v xml:space="preserve"> </v>
          </cell>
          <cell r="L587" t="str">
            <v xml:space="preserve"> </v>
          </cell>
          <cell r="M587">
            <v>10</v>
          </cell>
          <cell r="N587" t="str">
            <v xml:space="preserve"> </v>
          </cell>
          <cell r="O587" t="str">
            <v xml:space="preserve"> </v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 xml:space="preserve"> </v>
          </cell>
          <cell r="K588" t="str">
            <v xml:space="preserve"> </v>
          </cell>
          <cell r="L588" t="str">
            <v xml:space="preserve"> </v>
          </cell>
          <cell r="M588" t="str">
            <v xml:space="preserve"> </v>
          </cell>
          <cell r="N588">
            <v>5</v>
          </cell>
          <cell r="O588" t="str">
            <v xml:space="preserve"> </v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 xml:space="preserve"> </v>
          </cell>
          <cell r="K589" t="str">
            <v xml:space="preserve"> </v>
          </cell>
          <cell r="L589" t="str">
            <v xml:space="preserve"> </v>
          </cell>
          <cell r="M589" t="str">
            <v xml:space="preserve"> </v>
          </cell>
          <cell r="N589">
            <v>75</v>
          </cell>
          <cell r="O589" t="str">
            <v xml:space="preserve"> </v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 xml:space="preserve"> </v>
          </cell>
          <cell r="K590" t="str">
            <v xml:space="preserve"> </v>
          </cell>
          <cell r="L590" t="str">
            <v xml:space="preserve"> </v>
          </cell>
          <cell r="M590" t="str">
            <v xml:space="preserve"> </v>
          </cell>
          <cell r="N590" t="str">
            <v xml:space="preserve"> </v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 xml:space="preserve"> </v>
          </cell>
          <cell r="K593" t="str">
            <v xml:space="preserve"> </v>
          </cell>
          <cell r="L593" t="str">
            <v xml:space="preserve"> </v>
          </cell>
          <cell r="M593" t="str">
            <v xml:space="preserve"> </v>
          </cell>
          <cell r="N593" t="str">
            <v xml:space="preserve"> </v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 xml:space="preserve"> </v>
          </cell>
          <cell r="K610" t="str">
            <v xml:space="preserve"> </v>
          </cell>
          <cell r="L610" t="str">
            <v xml:space="preserve"> </v>
          </cell>
          <cell r="M610" t="str">
            <v xml:space="preserve"> </v>
          </cell>
          <cell r="N610" t="str">
            <v xml:space="preserve"> </v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 xml:space="preserve"> </v>
          </cell>
          <cell r="K613" t="str">
            <v xml:space="preserve"> </v>
          </cell>
          <cell r="L613" t="str">
            <v xml:space="preserve"> </v>
          </cell>
          <cell r="M613" t="str">
            <v xml:space="preserve"> </v>
          </cell>
          <cell r="N613">
            <v>20</v>
          </cell>
          <cell r="O613" t="str">
            <v xml:space="preserve"> </v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 xml:space="preserve"> </v>
          </cell>
          <cell r="K614" t="str">
            <v xml:space="preserve"> </v>
          </cell>
          <cell r="L614" t="str">
            <v xml:space="preserve"> </v>
          </cell>
          <cell r="M614">
            <v>8</v>
          </cell>
          <cell r="N614" t="str">
            <v xml:space="preserve"> </v>
          </cell>
          <cell r="O614" t="str">
            <v xml:space="preserve"> </v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 xml:space="preserve"> </v>
          </cell>
          <cell r="K615" t="str">
            <v xml:space="preserve"> </v>
          </cell>
          <cell r="L615" t="str">
            <v xml:space="preserve"> </v>
          </cell>
          <cell r="M615" t="str">
            <v xml:space="preserve"> </v>
          </cell>
          <cell r="N615">
            <v>100</v>
          </cell>
          <cell r="O615" t="str">
            <v xml:space="preserve"> </v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 xml:space="preserve"> </v>
          </cell>
          <cell r="K618" t="str">
            <v xml:space="preserve"> </v>
          </cell>
          <cell r="L618" t="str">
            <v xml:space="preserve"> </v>
          </cell>
          <cell r="M618">
            <v>82</v>
          </cell>
          <cell r="N618" t="str">
            <v xml:space="preserve"> </v>
          </cell>
          <cell r="O618" t="str">
            <v xml:space="preserve"> </v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 xml:space="preserve"> </v>
          </cell>
          <cell r="K619" t="str">
            <v xml:space="preserve"> </v>
          </cell>
          <cell r="L619" t="str">
            <v xml:space="preserve"> </v>
          </cell>
          <cell r="M619" t="str">
            <v xml:space="preserve"> </v>
          </cell>
          <cell r="N619">
            <v>15</v>
          </cell>
          <cell r="O619" t="str">
            <v xml:space="preserve"> </v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 xml:space="preserve"> </v>
          </cell>
          <cell r="K620" t="str">
            <v xml:space="preserve"> </v>
          </cell>
          <cell r="L620" t="str">
            <v xml:space="preserve"> </v>
          </cell>
          <cell r="M620" t="str">
            <v xml:space="preserve"> </v>
          </cell>
          <cell r="N620" t="str">
            <v xml:space="preserve"> </v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 xml:space="preserve"> </v>
          </cell>
          <cell r="K621" t="str">
            <v xml:space="preserve"> </v>
          </cell>
          <cell r="L621" t="str">
            <v xml:space="preserve"> </v>
          </cell>
          <cell r="M621" t="str">
            <v xml:space="preserve"> </v>
          </cell>
          <cell r="N621" t="str">
            <v xml:space="preserve"> </v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 xml:space="preserve"> </v>
          </cell>
          <cell r="K622" t="str">
            <v xml:space="preserve"> </v>
          </cell>
          <cell r="L622" t="str">
            <v xml:space="preserve"> </v>
          </cell>
          <cell r="M622" t="str">
            <v xml:space="preserve"> </v>
          </cell>
          <cell r="N622" t="str">
            <v xml:space="preserve"> </v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 xml:space="preserve"> </v>
          </cell>
          <cell r="K623" t="str">
            <v xml:space="preserve"> </v>
          </cell>
          <cell r="L623" t="str">
            <v xml:space="preserve"> </v>
          </cell>
          <cell r="M623" t="str">
            <v xml:space="preserve"> </v>
          </cell>
          <cell r="N623">
            <v>78</v>
          </cell>
          <cell r="O623" t="str">
            <v xml:space="preserve"> </v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 xml:space="preserve"> </v>
          </cell>
          <cell r="K624" t="str">
            <v xml:space="preserve"> </v>
          </cell>
          <cell r="L624" t="str">
            <v xml:space="preserve"> </v>
          </cell>
          <cell r="M624" t="str">
            <v xml:space="preserve"> </v>
          </cell>
          <cell r="N624" t="str">
            <v xml:space="preserve"> </v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 xml:space="preserve"> </v>
          </cell>
          <cell r="K625" t="str">
            <v xml:space="preserve"> </v>
          </cell>
          <cell r="L625" t="str">
            <v xml:space="preserve"> </v>
          </cell>
          <cell r="M625" t="str">
            <v xml:space="preserve"> </v>
          </cell>
          <cell r="N625" t="str">
            <v xml:space="preserve"> </v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 xml:space="preserve"> </v>
          </cell>
          <cell r="K626" t="str">
            <v xml:space="preserve"> </v>
          </cell>
          <cell r="L626" t="str">
            <v xml:space="preserve"> </v>
          </cell>
          <cell r="M626" t="str">
            <v xml:space="preserve"> </v>
          </cell>
          <cell r="N626" t="str">
            <v xml:space="preserve"> </v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 xml:space="preserve"> </v>
          </cell>
          <cell r="K627" t="str">
            <v xml:space="preserve"> </v>
          </cell>
          <cell r="L627" t="str">
            <v xml:space="preserve"> </v>
          </cell>
          <cell r="M627" t="str">
            <v xml:space="preserve"> </v>
          </cell>
          <cell r="N627" t="str">
            <v xml:space="preserve"> </v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 xml:space="preserve"> </v>
          </cell>
          <cell r="K628" t="str">
            <v xml:space="preserve"> </v>
          </cell>
          <cell r="L628" t="str">
            <v xml:space="preserve"> </v>
          </cell>
          <cell r="M628" t="str">
            <v xml:space="preserve"> </v>
          </cell>
          <cell r="N628" t="str">
            <v xml:space="preserve"> </v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 xml:space="preserve"> </v>
          </cell>
          <cell r="K629" t="str">
            <v xml:space="preserve"> </v>
          </cell>
          <cell r="L629" t="str">
            <v xml:space="preserve"> </v>
          </cell>
          <cell r="M629" t="str">
            <v xml:space="preserve"> </v>
          </cell>
          <cell r="N629">
            <v>2</v>
          </cell>
          <cell r="O629" t="str">
            <v xml:space="preserve"> </v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 xml:space="preserve"> </v>
          </cell>
          <cell r="K630" t="str">
            <v xml:space="preserve"> </v>
          </cell>
          <cell r="L630" t="str">
            <v xml:space="preserve"> </v>
          </cell>
          <cell r="M630" t="str">
            <v xml:space="preserve"> </v>
          </cell>
          <cell r="N630">
            <v>5</v>
          </cell>
          <cell r="O630" t="str">
            <v xml:space="preserve"> </v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 xml:space="preserve"> </v>
          </cell>
          <cell r="K635">
            <v>15</v>
          </cell>
          <cell r="L635" t="str">
            <v xml:space="preserve"> </v>
          </cell>
          <cell r="M635" t="str">
            <v xml:space="preserve"> </v>
          </cell>
          <cell r="N635" t="str">
            <v xml:space="preserve"> </v>
          </cell>
          <cell r="O635" t="str">
            <v xml:space="preserve"> </v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 xml:space="preserve"> </v>
          </cell>
          <cell r="K636" t="str">
            <v xml:space="preserve"> </v>
          </cell>
          <cell r="L636">
            <v>55</v>
          </cell>
          <cell r="M636" t="str">
            <v xml:space="preserve"> </v>
          </cell>
          <cell r="N636" t="str">
            <v xml:space="preserve"> </v>
          </cell>
          <cell r="O636" t="str">
            <v xml:space="preserve"> </v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 xml:space="preserve"> </v>
          </cell>
          <cell r="K637" t="str">
            <v xml:space="preserve"> </v>
          </cell>
          <cell r="L637" t="str">
            <v xml:space="preserve"> </v>
          </cell>
          <cell r="M637">
            <v>10</v>
          </cell>
          <cell r="N637" t="str">
            <v xml:space="preserve"> </v>
          </cell>
          <cell r="O637" t="str">
            <v xml:space="preserve"> </v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 xml:space="preserve"> </v>
          </cell>
          <cell r="K638" t="str">
            <v xml:space="preserve"> </v>
          </cell>
          <cell r="L638" t="str">
            <v xml:space="preserve"> </v>
          </cell>
          <cell r="M638" t="str">
            <v xml:space="preserve"> </v>
          </cell>
          <cell r="N638">
            <v>5</v>
          </cell>
          <cell r="O638" t="str">
            <v xml:space="preserve"> </v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 xml:space="preserve"> </v>
          </cell>
          <cell r="K639" t="str">
            <v xml:space="preserve"> </v>
          </cell>
          <cell r="L639" t="str">
            <v xml:space="preserve"> </v>
          </cell>
          <cell r="M639" t="str">
            <v xml:space="preserve"> </v>
          </cell>
          <cell r="N639">
            <v>75</v>
          </cell>
          <cell r="O639" t="str">
            <v xml:space="preserve"> </v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 xml:space="preserve"> </v>
          </cell>
          <cell r="K640" t="str">
            <v xml:space="preserve"> </v>
          </cell>
          <cell r="L640" t="str">
            <v xml:space="preserve"> </v>
          </cell>
          <cell r="M640" t="str">
            <v xml:space="preserve"> </v>
          </cell>
          <cell r="N640" t="str">
            <v xml:space="preserve"> </v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 xml:space="preserve"> </v>
          </cell>
          <cell r="K643" t="str">
            <v xml:space="preserve"> </v>
          </cell>
          <cell r="L643" t="str">
            <v xml:space="preserve"> </v>
          </cell>
          <cell r="M643" t="str">
            <v xml:space="preserve"> </v>
          </cell>
          <cell r="N643" t="str">
            <v xml:space="preserve"> </v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 xml:space="preserve"> </v>
          </cell>
          <cell r="K660" t="str">
            <v xml:space="preserve"> </v>
          </cell>
          <cell r="L660" t="str">
            <v xml:space="preserve"> </v>
          </cell>
          <cell r="M660" t="str">
            <v xml:space="preserve"> </v>
          </cell>
          <cell r="N660" t="str">
            <v xml:space="preserve"> </v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 xml:space="preserve"> </v>
          </cell>
          <cell r="K663" t="str">
            <v xml:space="preserve"> </v>
          </cell>
          <cell r="L663" t="str">
            <v xml:space="preserve"> </v>
          </cell>
          <cell r="M663" t="str">
            <v xml:space="preserve"> </v>
          </cell>
          <cell r="N663">
            <v>20</v>
          </cell>
          <cell r="O663" t="str">
            <v xml:space="preserve"> </v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 xml:space="preserve"> </v>
          </cell>
          <cell r="K664" t="str">
            <v xml:space="preserve"> </v>
          </cell>
          <cell r="L664" t="str">
            <v xml:space="preserve"> </v>
          </cell>
          <cell r="M664">
            <v>8</v>
          </cell>
          <cell r="N664" t="str">
            <v xml:space="preserve"> </v>
          </cell>
          <cell r="O664" t="str">
            <v xml:space="preserve"> </v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 xml:space="preserve"> </v>
          </cell>
          <cell r="K665" t="str">
            <v xml:space="preserve"> </v>
          </cell>
          <cell r="L665" t="str">
            <v xml:space="preserve"> </v>
          </cell>
          <cell r="M665" t="str">
            <v xml:space="preserve"> </v>
          </cell>
          <cell r="N665">
            <v>100</v>
          </cell>
          <cell r="O665" t="str">
            <v xml:space="preserve"> </v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 xml:space="preserve"> </v>
          </cell>
          <cell r="K668" t="str">
            <v xml:space="preserve"> </v>
          </cell>
          <cell r="L668" t="str">
            <v xml:space="preserve"> </v>
          </cell>
          <cell r="M668">
            <v>82</v>
          </cell>
          <cell r="N668" t="str">
            <v xml:space="preserve"> </v>
          </cell>
          <cell r="O668" t="str">
            <v xml:space="preserve"> </v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 xml:space="preserve"> </v>
          </cell>
          <cell r="K669" t="str">
            <v xml:space="preserve"> </v>
          </cell>
          <cell r="L669" t="str">
            <v xml:space="preserve"> </v>
          </cell>
          <cell r="M669" t="str">
            <v xml:space="preserve"> </v>
          </cell>
          <cell r="N669">
            <v>15</v>
          </cell>
          <cell r="O669" t="str">
            <v xml:space="preserve"> </v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 xml:space="preserve"> </v>
          </cell>
          <cell r="K670" t="str">
            <v xml:space="preserve"> </v>
          </cell>
          <cell r="L670" t="str">
            <v xml:space="preserve"> </v>
          </cell>
          <cell r="M670" t="str">
            <v xml:space="preserve"> </v>
          </cell>
          <cell r="N670" t="str">
            <v xml:space="preserve"> </v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 xml:space="preserve"> </v>
          </cell>
          <cell r="K671" t="str">
            <v xml:space="preserve"> </v>
          </cell>
          <cell r="L671" t="str">
            <v xml:space="preserve"> </v>
          </cell>
          <cell r="M671" t="str">
            <v xml:space="preserve"> </v>
          </cell>
          <cell r="N671" t="str">
            <v xml:space="preserve"> </v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 xml:space="preserve"> </v>
          </cell>
          <cell r="K672" t="str">
            <v xml:space="preserve"> </v>
          </cell>
          <cell r="L672" t="str">
            <v xml:space="preserve"> </v>
          </cell>
          <cell r="M672" t="str">
            <v xml:space="preserve"> </v>
          </cell>
          <cell r="N672" t="str">
            <v xml:space="preserve"> </v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 xml:space="preserve"> </v>
          </cell>
          <cell r="K673" t="str">
            <v xml:space="preserve"> </v>
          </cell>
          <cell r="L673" t="str">
            <v xml:space="preserve"> </v>
          </cell>
          <cell r="M673" t="str">
            <v xml:space="preserve"> </v>
          </cell>
          <cell r="N673">
            <v>78</v>
          </cell>
          <cell r="O673" t="str">
            <v xml:space="preserve"> </v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 xml:space="preserve"> </v>
          </cell>
          <cell r="K674" t="str">
            <v xml:space="preserve"> </v>
          </cell>
          <cell r="L674" t="str">
            <v xml:space="preserve"> </v>
          </cell>
          <cell r="M674" t="str">
            <v xml:space="preserve"> </v>
          </cell>
          <cell r="N674" t="str">
            <v xml:space="preserve"> </v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 xml:space="preserve"> </v>
          </cell>
          <cell r="K675" t="str">
            <v xml:space="preserve"> </v>
          </cell>
          <cell r="L675" t="str">
            <v xml:space="preserve"> </v>
          </cell>
          <cell r="M675" t="str">
            <v xml:space="preserve"> </v>
          </cell>
          <cell r="N675" t="str">
            <v xml:space="preserve"> </v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 xml:space="preserve"> </v>
          </cell>
          <cell r="K676" t="str">
            <v xml:space="preserve"> </v>
          </cell>
          <cell r="L676" t="str">
            <v xml:space="preserve"> </v>
          </cell>
          <cell r="M676" t="str">
            <v xml:space="preserve"> </v>
          </cell>
          <cell r="N676" t="str">
            <v xml:space="preserve"> </v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 xml:space="preserve"> </v>
          </cell>
          <cell r="K677" t="str">
            <v xml:space="preserve"> </v>
          </cell>
          <cell r="L677" t="str">
            <v xml:space="preserve"> </v>
          </cell>
          <cell r="M677" t="str">
            <v xml:space="preserve"> </v>
          </cell>
          <cell r="N677" t="str">
            <v xml:space="preserve"> </v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 xml:space="preserve"> </v>
          </cell>
          <cell r="K678" t="str">
            <v xml:space="preserve"> </v>
          </cell>
          <cell r="L678" t="str">
            <v xml:space="preserve"> </v>
          </cell>
          <cell r="M678" t="str">
            <v xml:space="preserve"> </v>
          </cell>
          <cell r="N678" t="str">
            <v xml:space="preserve"> </v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 xml:space="preserve"> </v>
          </cell>
          <cell r="K679" t="str">
            <v xml:space="preserve"> </v>
          </cell>
          <cell r="L679" t="str">
            <v xml:space="preserve"> </v>
          </cell>
          <cell r="M679" t="str">
            <v xml:space="preserve"> </v>
          </cell>
          <cell r="N679">
            <v>2</v>
          </cell>
          <cell r="O679" t="str">
            <v xml:space="preserve"> </v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 xml:space="preserve"> </v>
          </cell>
          <cell r="K680" t="str">
            <v xml:space="preserve"> </v>
          </cell>
          <cell r="L680" t="str">
            <v xml:space="preserve"> </v>
          </cell>
          <cell r="M680" t="str">
            <v xml:space="preserve"> </v>
          </cell>
          <cell r="N680">
            <v>5</v>
          </cell>
          <cell r="O680" t="str">
            <v xml:space="preserve"> </v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 xml:space="preserve"> </v>
          </cell>
          <cell r="K683" t="str">
            <v xml:space="preserve"> </v>
          </cell>
          <cell r="L683">
            <v>35</v>
          </cell>
          <cell r="M683" t="str">
            <v xml:space="preserve"> </v>
          </cell>
          <cell r="N683" t="str">
            <v xml:space="preserve"> </v>
          </cell>
          <cell r="O683" t="str">
            <v xml:space="preserve"> </v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 xml:space="preserve"> </v>
          </cell>
          <cell r="K684" t="str">
            <v xml:space="preserve"> </v>
          </cell>
          <cell r="L684" t="str">
            <v xml:space="preserve"> </v>
          </cell>
          <cell r="M684">
            <v>10</v>
          </cell>
          <cell r="N684" t="str">
            <v xml:space="preserve"> </v>
          </cell>
          <cell r="O684" t="str">
            <v xml:space="preserve"> </v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 xml:space="preserve"> </v>
          </cell>
          <cell r="K685" t="str">
            <v xml:space="preserve"> </v>
          </cell>
          <cell r="L685" t="str">
            <v xml:space="preserve"> </v>
          </cell>
          <cell r="M685" t="str">
            <v xml:space="preserve"> </v>
          </cell>
          <cell r="N685">
            <v>5</v>
          </cell>
          <cell r="O685" t="str">
            <v xml:space="preserve"> </v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 xml:space="preserve"> </v>
          </cell>
          <cell r="K686" t="str">
            <v xml:space="preserve"> </v>
          </cell>
          <cell r="L686" t="str">
            <v xml:space="preserve"> </v>
          </cell>
          <cell r="M686" t="str">
            <v xml:space="preserve"> </v>
          </cell>
          <cell r="N686">
            <v>75</v>
          </cell>
          <cell r="O686" t="str">
            <v xml:space="preserve"> </v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 xml:space="preserve"> </v>
          </cell>
          <cell r="K687" t="str">
            <v xml:space="preserve"> </v>
          </cell>
          <cell r="L687" t="str">
            <v xml:space="preserve"> </v>
          </cell>
          <cell r="M687" t="str">
            <v xml:space="preserve"> </v>
          </cell>
          <cell r="N687" t="str">
            <v xml:space="preserve"> </v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 xml:space="preserve"> </v>
          </cell>
          <cell r="K690" t="str">
            <v xml:space="preserve"> </v>
          </cell>
          <cell r="L690" t="str">
            <v xml:space="preserve"> </v>
          </cell>
          <cell r="M690" t="str">
            <v xml:space="preserve"> </v>
          </cell>
          <cell r="N690" t="str">
            <v xml:space="preserve"> </v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 xml:space="preserve"> </v>
          </cell>
          <cell r="K707" t="str">
            <v xml:space="preserve"> </v>
          </cell>
          <cell r="L707" t="str">
            <v xml:space="preserve"> </v>
          </cell>
          <cell r="M707" t="str">
            <v xml:space="preserve"> </v>
          </cell>
          <cell r="N707" t="str">
            <v xml:space="preserve"> </v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 xml:space="preserve"> </v>
          </cell>
          <cell r="K710" t="str">
            <v xml:space="preserve"> </v>
          </cell>
          <cell r="L710" t="str">
            <v xml:space="preserve"> </v>
          </cell>
          <cell r="M710" t="str">
            <v xml:space="preserve"> </v>
          </cell>
          <cell r="N710">
            <v>20</v>
          </cell>
          <cell r="O710" t="str">
            <v xml:space="preserve"> </v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 xml:space="preserve"> </v>
          </cell>
          <cell r="K711" t="str">
            <v xml:space="preserve"> </v>
          </cell>
          <cell r="L711" t="str">
            <v xml:space="preserve"> </v>
          </cell>
          <cell r="M711">
            <v>8</v>
          </cell>
          <cell r="N711" t="str">
            <v xml:space="preserve"> </v>
          </cell>
          <cell r="O711" t="str">
            <v xml:space="preserve"> </v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 xml:space="preserve"> </v>
          </cell>
          <cell r="K712" t="str">
            <v xml:space="preserve"> </v>
          </cell>
          <cell r="L712" t="str">
            <v xml:space="preserve"> </v>
          </cell>
          <cell r="M712" t="str">
            <v xml:space="preserve"> </v>
          </cell>
          <cell r="N712">
            <v>100</v>
          </cell>
          <cell r="O712" t="str">
            <v xml:space="preserve"> </v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 xml:space="preserve"> </v>
          </cell>
          <cell r="K715" t="str">
            <v xml:space="preserve"> </v>
          </cell>
          <cell r="L715" t="str">
            <v xml:space="preserve"> </v>
          </cell>
          <cell r="M715">
            <v>82</v>
          </cell>
          <cell r="N715" t="str">
            <v xml:space="preserve"> </v>
          </cell>
          <cell r="O715" t="str">
            <v xml:space="preserve"> </v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 xml:space="preserve"> </v>
          </cell>
          <cell r="K716" t="str">
            <v xml:space="preserve"> </v>
          </cell>
          <cell r="L716" t="str">
            <v xml:space="preserve"> </v>
          </cell>
          <cell r="M716" t="str">
            <v xml:space="preserve"> </v>
          </cell>
          <cell r="N716">
            <v>15</v>
          </cell>
          <cell r="O716" t="str">
            <v xml:space="preserve"> </v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 xml:space="preserve"> </v>
          </cell>
          <cell r="K717" t="str">
            <v xml:space="preserve"> </v>
          </cell>
          <cell r="L717" t="str">
            <v xml:space="preserve"> </v>
          </cell>
          <cell r="M717" t="str">
            <v xml:space="preserve"> </v>
          </cell>
          <cell r="N717" t="str">
            <v xml:space="preserve"> </v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 xml:space="preserve"> </v>
          </cell>
          <cell r="K718" t="str">
            <v xml:space="preserve"> </v>
          </cell>
          <cell r="L718" t="str">
            <v xml:space="preserve"> </v>
          </cell>
          <cell r="M718" t="str">
            <v xml:space="preserve"> </v>
          </cell>
          <cell r="N718" t="str">
            <v xml:space="preserve"> </v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 xml:space="preserve"> </v>
          </cell>
          <cell r="K719" t="str">
            <v xml:space="preserve"> </v>
          </cell>
          <cell r="L719" t="str">
            <v xml:space="preserve"> </v>
          </cell>
          <cell r="M719" t="str">
            <v xml:space="preserve"> </v>
          </cell>
          <cell r="N719" t="str">
            <v xml:space="preserve"> </v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 xml:space="preserve"> </v>
          </cell>
          <cell r="K720" t="str">
            <v xml:space="preserve"> </v>
          </cell>
          <cell r="L720" t="str">
            <v xml:space="preserve"> </v>
          </cell>
          <cell r="M720" t="str">
            <v xml:space="preserve"> </v>
          </cell>
          <cell r="N720">
            <v>78</v>
          </cell>
          <cell r="O720" t="str">
            <v xml:space="preserve"> </v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 xml:space="preserve"> </v>
          </cell>
          <cell r="K721" t="str">
            <v xml:space="preserve"> </v>
          </cell>
          <cell r="L721" t="str">
            <v xml:space="preserve"> </v>
          </cell>
          <cell r="M721" t="str">
            <v xml:space="preserve"> </v>
          </cell>
          <cell r="N721" t="str">
            <v xml:space="preserve"> </v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 xml:space="preserve"> </v>
          </cell>
          <cell r="K722" t="str">
            <v xml:space="preserve"> </v>
          </cell>
          <cell r="L722" t="str">
            <v xml:space="preserve"> </v>
          </cell>
          <cell r="M722" t="str">
            <v xml:space="preserve"> </v>
          </cell>
          <cell r="N722" t="str">
            <v xml:space="preserve"> </v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 xml:space="preserve"> </v>
          </cell>
          <cell r="K723" t="str">
            <v xml:space="preserve"> </v>
          </cell>
          <cell r="L723" t="str">
            <v xml:space="preserve"> </v>
          </cell>
          <cell r="M723" t="str">
            <v xml:space="preserve"> </v>
          </cell>
          <cell r="N723" t="str">
            <v xml:space="preserve"> </v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 xml:space="preserve"> </v>
          </cell>
          <cell r="K724" t="str">
            <v xml:space="preserve"> </v>
          </cell>
          <cell r="L724" t="str">
            <v xml:space="preserve"> </v>
          </cell>
          <cell r="M724" t="str">
            <v xml:space="preserve"> </v>
          </cell>
          <cell r="N724" t="str">
            <v xml:space="preserve"> </v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 xml:space="preserve"> </v>
          </cell>
          <cell r="K725" t="str">
            <v xml:space="preserve"> </v>
          </cell>
          <cell r="L725" t="str">
            <v xml:space="preserve"> </v>
          </cell>
          <cell r="M725" t="str">
            <v xml:space="preserve"> </v>
          </cell>
          <cell r="N725" t="str">
            <v xml:space="preserve"> </v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 xml:space="preserve"> </v>
          </cell>
          <cell r="K726" t="str">
            <v xml:space="preserve"> </v>
          </cell>
          <cell r="L726" t="str">
            <v xml:space="preserve"> </v>
          </cell>
          <cell r="M726" t="str">
            <v xml:space="preserve"> </v>
          </cell>
          <cell r="N726">
            <v>2</v>
          </cell>
          <cell r="O726" t="str">
            <v xml:space="preserve"> </v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 xml:space="preserve"> </v>
          </cell>
          <cell r="K727" t="str">
            <v xml:space="preserve"> </v>
          </cell>
          <cell r="L727" t="str">
            <v xml:space="preserve"> </v>
          </cell>
          <cell r="M727" t="str">
            <v xml:space="preserve"> </v>
          </cell>
          <cell r="N727">
            <v>5</v>
          </cell>
          <cell r="O727" t="str">
            <v xml:space="preserve"> </v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 xml:space="preserve"> </v>
          </cell>
          <cell r="K730" t="str">
            <v xml:space="preserve"> </v>
          </cell>
          <cell r="L730">
            <v>10</v>
          </cell>
          <cell r="M730" t="str">
            <v xml:space="preserve"> </v>
          </cell>
          <cell r="N730" t="str">
            <v xml:space="preserve"> </v>
          </cell>
          <cell r="O730" t="str">
            <v xml:space="preserve"> </v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 xml:space="preserve"> </v>
          </cell>
          <cell r="K731" t="str">
            <v xml:space="preserve"> </v>
          </cell>
          <cell r="L731" t="str">
            <v xml:space="preserve"> </v>
          </cell>
          <cell r="M731">
            <v>10</v>
          </cell>
          <cell r="N731" t="str">
            <v xml:space="preserve"> </v>
          </cell>
          <cell r="O731" t="str">
            <v xml:space="preserve"> </v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 xml:space="preserve"> </v>
          </cell>
          <cell r="K732" t="str">
            <v xml:space="preserve"> </v>
          </cell>
          <cell r="L732" t="str">
            <v xml:space="preserve"> </v>
          </cell>
          <cell r="M732" t="str">
            <v xml:space="preserve"> </v>
          </cell>
          <cell r="N732">
            <v>5</v>
          </cell>
          <cell r="O732" t="str">
            <v xml:space="preserve"> </v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 xml:space="preserve"> </v>
          </cell>
          <cell r="K733" t="str">
            <v xml:space="preserve"> </v>
          </cell>
          <cell r="L733" t="str">
            <v xml:space="preserve"> </v>
          </cell>
          <cell r="M733" t="str">
            <v xml:space="preserve"> </v>
          </cell>
          <cell r="N733">
            <v>75</v>
          </cell>
          <cell r="O733" t="str">
            <v xml:space="preserve"> </v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 xml:space="preserve"> </v>
          </cell>
          <cell r="K734" t="str">
            <v xml:space="preserve"> </v>
          </cell>
          <cell r="L734" t="str">
            <v xml:space="preserve"> </v>
          </cell>
          <cell r="M734" t="str">
            <v xml:space="preserve"> </v>
          </cell>
          <cell r="N734" t="str">
            <v xml:space="preserve"> </v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 xml:space="preserve"> </v>
          </cell>
          <cell r="K737" t="str">
            <v xml:space="preserve"> </v>
          </cell>
          <cell r="L737" t="str">
            <v xml:space="preserve"> </v>
          </cell>
          <cell r="M737" t="str">
            <v xml:space="preserve"> </v>
          </cell>
          <cell r="N737" t="str">
            <v xml:space="preserve"> </v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 xml:space="preserve"> </v>
          </cell>
          <cell r="K754" t="str">
            <v xml:space="preserve"> </v>
          </cell>
          <cell r="L754" t="str">
            <v xml:space="preserve"> </v>
          </cell>
          <cell r="M754" t="str">
            <v xml:space="preserve"> </v>
          </cell>
          <cell r="N754" t="str">
            <v xml:space="preserve"> </v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 xml:space="preserve"> </v>
          </cell>
          <cell r="K757" t="str">
            <v xml:space="preserve"> </v>
          </cell>
          <cell r="L757" t="str">
            <v xml:space="preserve"> </v>
          </cell>
          <cell r="M757" t="str">
            <v xml:space="preserve"> </v>
          </cell>
          <cell r="N757">
            <v>20</v>
          </cell>
          <cell r="O757" t="str">
            <v xml:space="preserve"> </v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 xml:space="preserve"> </v>
          </cell>
          <cell r="K758" t="str">
            <v xml:space="preserve"> </v>
          </cell>
          <cell r="L758" t="str">
            <v xml:space="preserve"> </v>
          </cell>
          <cell r="M758">
            <v>8</v>
          </cell>
          <cell r="N758" t="str">
            <v xml:space="preserve"> </v>
          </cell>
          <cell r="O758" t="str">
            <v xml:space="preserve"> </v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 xml:space="preserve"> </v>
          </cell>
          <cell r="K759" t="str">
            <v xml:space="preserve"> </v>
          </cell>
          <cell r="L759" t="str">
            <v xml:space="preserve"> </v>
          </cell>
          <cell r="M759" t="str">
            <v xml:space="preserve"> </v>
          </cell>
          <cell r="N759">
            <v>100</v>
          </cell>
          <cell r="O759" t="str">
            <v xml:space="preserve"> </v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 xml:space="preserve"> </v>
          </cell>
          <cell r="K762" t="str">
            <v xml:space="preserve"> </v>
          </cell>
          <cell r="L762" t="str">
            <v xml:space="preserve"> </v>
          </cell>
          <cell r="M762">
            <v>82</v>
          </cell>
          <cell r="N762" t="str">
            <v xml:space="preserve"> </v>
          </cell>
          <cell r="O762" t="str">
            <v xml:space="preserve"> </v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 xml:space="preserve"> </v>
          </cell>
          <cell r="K763" t="str">
            <v xml:space="preserve"> </v>
          </cell>
          <cell r="L763" t="str">
            <v xml:space="preserve"> </v>
          </cell>
          <cell r="M763" t="str">
            <v xml:space="preserve"> </v>
          </cell>
          <cell r="N763">
            <v>15</v>
          </cell>
          <cell r="O763" t="str">
            <v xml:space="preserve"> </v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 xml:space="preserve"> </v>
          </cell>
          <cell r="K764" t="str">
            <v xml:space="preserve"> </v>
          </cell>
          <cell r="L764" t="str">
            <v xml:space="preserve"> </v>
          </cell>
          <cell r="M764" t="str">
            <v xml:space="preserve"> </v>
          </cell>
          <cell r="N764" t="str">
            <v xml:space="preserve"> </v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 xml:space="preserve"> </v>
          </cell>
          <cell r="K765" t="str">
            <v xml:space="preserve"> </v>
          </cell>
          <cell r="L765" t="str">
            <v xml:space="preserve"> </v>
          </cell>
          <cell r="M765" t="str">
            <v xml:space="preserve"> </v>
          </cell>
          <cell r="N765" t="str">
            <v xml:space="preserve"> </v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 xml:space="preserve"> </v>
          </cell>
          <cell r="K766" t="str">
            <v xml:space="preserve"> </v>
          </cell>
          <cell r="L766" t="str">
            <v xml:space="preserve"> </v>
          </cell>
          <cell r="M766" t="str">
            <v xml:space="preserve"> </v>
          </cell>
          <cell r="N766" t="str">
            <v xml:space="preserve"> </v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 xml:space="preserve"> </v>
          </cell>
          <cell r="K767" t="str">
            <v xml:space="preserve"> </v>
          </cell>
          <cell r="L767" t="str">
            <v xml:space="preserve"> </v>
          </cell>
          <cell r="M767" t="str">
            <v xml:space="preserve"> </v>
          </cell>
          <cell r="N767">
            <v>78</v>
          </cell>
          <cell r="O767" t="str">
            <v xml:space="preserve"> </v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 xml:space="preserve"> </v>
          </cell>
          <cell r="K768" t="str">
            <v xml:space="preserve"> </v>
          </cell>
          <cell r="L768" t="str">
            <v xml:space="preserve"> </v>
          </cell>
          <cell r="M768" t="str">
            <v xml:space="preserve"> </v>
          </cell>
          <cell r="N768" t="str">
            <v xml:space="preserve"> </v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 xml:space="preserve"> </v>
          </cell>
          <cell r="K769" t="str">
            <v xml:space="preserve"> </v>
          </cell>
          <cell r="L769" t="str">
            <v xml:space="preserve"> </v>
          </cell>
          <cell r="M769" t="str">
            <v xml:space="preserve"> </v>
          </cell>
          <cell r="N769" t="str">
            <v xml:space="preserve"> </v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 xml:space="preserve"> </v>
          </cell>
          <cell r="K770" t="str">
            <v xml:space="preserve"> </v>
          </cell>
          <cell r="L770" t="str">
            <v xml:space="preserve"> </v>
          </cell>
          <cell r="M770" t="str">
            <v xml:space="preserve"> </v>
          </cell>
          <cell r="N770" t="str">
            <v xml:space="preserve"> </v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 xml:space="preserve"> </v>
          </cell>
          <cell r="K771" t="str">
            <v xml:space="preserve"> </v>
          </cell>
          <cell r="L771" t="str">
            <v xml:space="preserve"> </v>
          </cell>
          <cell r="M771" t="str">
            <v xml:space="preserve"> </v>
          </cell>
          <cell r="N771" t="str">
            <v xml:space="preserve"> </v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 xml:space="preserve"> </v>
          </cell>
          <cell r="K772" t="str">
            <v xml:space="preserve"> </v>
          </cell>
          <cell r="L772" t="str">
            <v xml:space="preserve"> </v>
          </cell>
          <cell r="M772" t="str">
            <v xml:space="preserve"> </v>
          </cell>
          <cell r="N772" t="str">
            <v xml:space="preserve"> </v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 xml:space="preserve"> </v>
          </cell>
          <cell r="K773" t="str">
            <v xml:space="preserve"> </v>
          </cell>
          <cell r="L773" t="str">
            <v xml:space="preserve"> </v>
          </cell>
          <cell r="M773" t="str">
            <v xml:space="preserve"> </v>
          </cell>
          <cell r="N773">
            <v>2</v>
          </cell>
          <cell r="O773" t="str">
            <v xml:space="preserve"> </v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 xml:space="preserve"> </v>
          </cell>
          <cell r="K774" t="str">
            <v xml:space="preserve"> </v>
          </cell>
          <cell r="L774" t="str">
            <v xml:space="preserve"> </v>
          </cell>
          <cell r="M774" t="str">
            <v xml:space="preserve"> </v>
          </cell>
          <cell r="N774">
            <v>5</v>
          </cell>
          <cell r="O774" t="str">
            <v xml:space="preserve"> </v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 xml:space="preserve"> </v>
          </cell>
          <cell r="K779">
            <v>7</v>
          </cell>
          <cell r="L779" t="str">
            <v xml:space="preserve"> </v>
          </cell>
          <cell r="M779" t="str">
            <v xml:space="preserve"> </v>
          </cell>
          <cell r="N779" t="str">
            <v xml:space="preserve"> </v>
          </cell>
          <cell r="O779" t="str">
            <v xml:space="preserve"> </v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 xml:space="preserve"> </v>
          </cell>
          <cell r="K780" t="str">
            <v xml:space="preserve"> </v>
          </cell>
          <cell r="L780">
            <v>85</v>
          </cell>
          <cell r="M780" t="str">
            <v xml:space="preserve"> </v>
          </cell>
          <cell r="N780" t="str">
            <v xml:space="preserve"> </v>
          </cell>
          <cell r="O780" t="str">
            <v xml:space="preserve"> </v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 xml:space="preserve"> </v>
          </cell>
          <cell r="K781" t="str">
            <v xml:space="preserve"> </v>
          </cell>
          <cell r="L781" t="str">
            <v xml:space="preserve"> </v>
          </cell>
          <cell r="M781">
            <v>10</v>
          </cell>
          <cell r="N781" t="str">
            <v xml:space="preserve"> </v>
          </cell>
          <cell r="O781" t="str">
            <v xml:space="preserve"> </v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 xml:space="preserve"> </v>
          </cell>
          <cell r="K782" t="str">
            <v xml:space="preserve"> </v>
          </cell>
          <cell r="L782" t="str">
            <v xml:space="preserve"> </v>
          </cell>
          <cell r="M782" t="str">
            <v xml:space="preserve"> </v>
          </cell>
          <cell r="N782">
            <v>5</v>
          </cell>
          <cell r="O782" t="str">
            <v xml:space="preserve"> </v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 xml:space="preserve"> </v>
          </cell>
          <cell r="K783" t="str">
            <v xml:space="preserve"> </v>
          </cell>
          <cell r="L783" t="str">
            <v xml:space="preserve"> </v>
          </cell>
          <cell r="M783" t="str">
            <v xml:space="preserve"> </v>
          </cell>
          <cell r="N783">
            <v>75</v>
          </cell>
          <cell r="O783" t="str">
            <v xml:space="preserve"> </v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 xml:space="preserve"> </v>
          </cell>
          <cell r="K784" t="str">
            <v xml:space="preserve"> </v>
          </cell>
          <cell r="L784" t="str">
            <v xml:space="preserve"> </v>
          </cell>
          <cell r="M784" t="str">
            <v xml:space="preserve"> </v>
          </cell>
          <cell r="N784" t="str">
            <v xml:space="preserve"> </v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 xml:space="preserve"> </v>
          </cell>
          <cell r="K787" t="str">
            <v xml:space="preserve"> </v>
          </cell>
          <cell r="L787" t="str">
            <v xml:space="preserve"> </v>
          </cell>
          <cell r="M787" t="str">
            <v xml:space="preserve"> </v>
          </cell>
          <cell r="N787" t="str">
            <v xml:space="preserve"> </v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 xml:space="preserve"> </v>
          </cell>
          <cell r="K804" t="str">
            <v xml:space="preserve"> </v>
          </cell>
          <cell r="L804" t="str">
            <v xml:space="preserve"> </v>
          </cell>
          <cell r="M804" t="str">
            <v xml:space="preserve"> </v>
          </cell>
          <cell r="N804" t="str">
            <v xml:space="preserve"> </v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 xml:space="preserve"> </v>
          </cell>
          <cell r="K807" t="str">
            <v xml:space="preserve"> </v>
          </cell>
          <cell r="L807" t="str">
            <v xml:space="preserve"> </v>
          </cell>
          <cell r="M807" t="str">
            <v xml:space="preserve"> </v>
          </cell>
          <cell r="N807">
            <v>20</v>
          </cell>
          <cell r="O807" t="str">
            <v xml:space="preserve"> </v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 xml:space="preserve"> </v>
          </cell>
          <cell r="K808" t="str">
            <v xml:space="preserve"> </v>
          </cell>
          <cell r="L808" t="str">
            <v xml:space="preserve"> </v>
          </cell>
          <cell r="M808">
            <v>8</v>
          </cell>
          <cell r="N808" t="str">
            <v xml:space="preserve"> </v>
          </cell>
          <cell r="O808" t="str">
            <v xml:space="preserve"> </v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 xml:space="preserve"> </v>
          </cell>
          <cell r="K809" t="str">
            <v xml:space="preserve"> </v>
          </cell>
          <cell r="L809" t="str">
            <v xml:space="preserve"> </v>
          </cell>
          <cell r="M809" t="str">
            <v xml:space="preserve"> </v>
          </cell>
          <cell r="N809">
            <v>100</v>
          </cell>
          <cell r="O809" t="str">
            <v xml:space="preserve"> </v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 xml:space="preserve"> </v>
          </cell>
          <cell r="K812" t="str">
            <v xml:space="preserve"> </v>
          </cell>
          <cell r="L812" t="str">
            <v xml:space="preserve"> </v>
          </cell>
          <cell r="M812">
            <v>82</v>
          </cell>
          <cell r="N812" t="str">
            <v xml:space="preserve"> </v>
          </cell>
          <cell r="O812" t="str">
            <v xml:space="preserve"> </v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 xml:space="preserve"> </v>
          </cell>
          <cell r="K813" t="str">
            <v xml:space="preserve"> </v>
          </cell>
          <cell r="L813" t="str">
            <v xml:space="preserve"> </v>
          </cell>
          <cell r="M813" t="str">
            <v xml:space="preserve"> </v>
          </cell>
          <cell r="N813">
            <v>15</v>
          </cell>
          <cell r="O813" t="str">
            <v xml:space="preserve"> </v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 xml:space="preserve"> </v>
          </cell>
          <cell r="K814" t="str">
            <v xml:space="preserve"> </v>
          </cell>
          <cell r="L814" t="str">
            <v xml:space="preserve"> </v>
          </cell>
          <cell r="M814" t="str">
            <v xml:space="preserve"> </v>
          </cell>
          <cell r="N814" t="str">
            <v xml:space="preserve"> </v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 xml:space="preserve"> </v>
          </cell>
          <cell r="K815" t="str">
            <v xml:space="preserve"> </v>
          </cell>
          <cell r="L815" t="str">
            <v xml:space="preserve"> </v>
          </cell>
          <cell r="M815" t="str">
            <v xml:space="preserve"> </v>
          </cell>
          <cell r="N815" t="str">
            <v xml:space="preserve"> </v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 xml:space="preserve"> </v>
          </cell>
          <cell r="K816" t="str">
            <v xml:space="preserve"> </v>
          </cell>
          <cell r="L816" t="str">
            <v xml:space="preserve"> </v>
          </cell>
          <cell r="M816" t="str">
            <v xml:space="preserve"> </v>
          </cell>
          <cell r="N816" t="str">
            <v xml:space="preserve"> </v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 xml:space="preserve"> </v>
          </cell>
          <cell r="K817" t="str">
            <v xml:space="preserve"> </v>
          </cell>
          <cell r="L817" t="str">
            <v xml:space="preserve"> </v>
          </cell>
          <cell r="M817" t="str">
            <v xml:space="preserve"> </v>
          </cell>
          <cell r="N817">
            <v>78</v>
          </cell>
          <cell r="O817" t="str">
            <v xml:space="preserve"> </v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 xml:space="preserve"> </v>
          </cell>
          <cell r="K818" t="str">
            <v xml:space="preserve"> </v>
          </cell>
          <cell r="L818" t="str">
            <v xml:space="preserve"> </v>
          </cell>
          <cell r="M818" t="str">
            <v xml:space="preserve"> </v>
          </cell>
          <cell r="N818" t="str">
            <v xml:space="preserve"> </v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 xml:space="preserve"> </v>
          </cell>
          <cell r="K819" t="str">
            <v xml:space="preserve"> </v>
          </cell>
          <cell r="L819" t="str">
            <v xml:space="preserve"> </v>
          </cell>
          <cell r="M819" t="str">
            <v xml:space="preserve"> </v>
          </cell>
          <cell r="N819" t="str">
            <v xml:space="preserve"> </v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 xml:space="preserve"> </v>
          </cell>
          <cell r="K820" t="str">
            <v xml:space="preserve"> </v>
          </cell>
          <cell r="L820" t="str">
            <v xml:space="preserve"> </v>
          </cell>
          <cell r="M820" t="str">
            <v xml:space="preserve"> </v>
          </cell>
          <cell r="N820" t="str">
            <v xml:space="preserve"> </v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 xml:space="preserve"> </v>
          </cell>
          <cell r="K821" t="str">
            <v xml:space="preserve"> </v>
          </cell>
          <cell r="L821" t="str">
            <v xml:space="preserve"> </v>
          </cell>
          <cell r="M821" t="str">
            <v xml:space="preserve"> </v>
          </cell>
          <cell r="N821" t="str">
            <v xml:space="preserve"> </v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 xml:space="preserve"> </v>
          </cell>
          <cell r="K822" t="str">
            <v xml:space="preserve"> </v>
          </cell>
          <cell r="L822" t="str">
            <v xml:space="preserve"> </v>
          </cell>
          <cell r="M822" t="str">
            <v xml:space="preserve"> </v>
          </cell>
          <cell r="N822" t="str">
            <v xml:space="preserve"> </v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 xml:space="preserve"> </v>
          </cell>
          <cell r="K823" t="str">
            <v xml:space="preserve"> </v>
          </cell>
          <cell r="L823" t="str">
            <v xml:space="preserve"> </v>
          </cell>
          <cell r="M823" t="str">
            <v xml:space="preserve"> </v>
          </cell>
          <cell r="N823">
            <v>2</v>
          </cell>
          <cell r="O823" t="str">
            <v xml:space="preserve"> </v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 xml:space="preserve"> </v>
          </cell>
          <cell r="K824" t="str">
            <v xml:space="preserve"> </v>
          </cell>
          <cell r="L824" t="str">
            <v xml:space="preserve"> </v>
          </cell>
          <cell r="M824" t="str">
            <v xml:space="preserve"> </v>
          </cell>
          <cell r="N824">
            <v>5</v>
          </cell>
          <cell r="O824" t="str">
            <v xml:space="preserve"> </v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 xml:space="preserve"> </v>
          </cell>
          <cell r="K827" t="str">
            <v xml:space="preserve"> </v>
          </cell>
          <cell r="L827">
            <v>15</v>
          </cell>
          <cell r="M827" t="str">
            <v xml:space="preserve"> </v>
          </cell>
          <cell r="N827" t="str">
            <v xml:space="preserve"> </v>
          </cell>
          <cell r="O827" t="str">
            <v xml:space="preserve"> </v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 xml:space="preserve"> </v>
          </cell>
          <cell r="K828" t="str">
            <v xml:space="preserve"> </v>
          </cell>
          <cell r="L828" t="str">
            <v xml:space="preserve"> </v>
          </cell>
          <cell r="M828">
            <v>10</v>
          </cell>
          <cell r="N828" t="str">
            <v xml:space="preserve"> </v>
          </cell>
          <cell r="O828" t="str">
            <v xml:space="preserve"> </v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 xml:space="preserve"> </v>
          </cell>
          <cell r="K829" t="str">
            <v xml:space="preserve"> </v>
          </cell>
          <cell r="L829" t="str">
            <v xml:space="preserve"> </v>
          </cell>
          <cell r="M829" t="str">
            <v xml:space="preserve"> </v>
          </cell>
          <cell r="N829">
            <v>5</v>
          </cell>
          <cell r="O829" t="str">
            <v xml:space="preserve"> </v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 xml:space="preserve"> </v>
          </cell>
          <cell r="K830" t="str">
            <v xml:space="preserve"> </v>
          </cell>
          <cell r="L830" t="str">
            <v xml:space="preserve"> </v>
          </cell>
          <cell r="M830" t="str">
            <v xml:space="preserve"> </v>
          </cell>
          <cell r="N830">
            <v>75</v>
          </cell>
          <cell r="O830" t="str">
            <v xml:space="preserve"> </v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 xml:space="preserve"> </v>
          </cell>
          <cell r="K831" t="str">
            <v xml:space="preserve"> </v>
          </cell>
          <cell r="L831" t="str">
            <v xml:space="preserve"> </v>
          </cell>
          <cell r="M831" t="str">
            <v xml:space="preserve"> </v>
          </cell>
          <cell r="N831" t="str">
            <v xml:space="preserve"> </v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 xml:space="preserve"> </v>
          </cell>
          <cell r="K834" t="str">
            <v xml:space="preserve"> </v>
          </cell>
          <cell r="L834" t="str">
            <v xml:space="preserve"> </v>
          </cell>
          <cell r="M834" t="str">
            <v xml:space="preserve"> </v>
          </cell>
          <cell r="N834" t="str">
            <v xml:space="preserve"> </v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 xml:space="preserve"> </v>
          </cell>
          <cell r="K851" t="str">
            <v xml:space="preserve"> </v>
          </cell>
          <cell r="L851" t="str">
            <v xml:space="preserve"> </v>
          </cell>
          <cell r="M851" t="str">
            <v xml:space="preserve"> </v>
          </cell>
          <cell r="N851" t="str">
            <v xml:space="preserve"> </v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 xml:space="preserve"> </v>
          </cell>
          <cell r="K854" t="str">
            <v xml:space="preserve"> </v>
          </cell>
          <cell r="L854" t="str">
            <v xml:space="preserve"> </v>
          </cell>
          <cell r="M854" t="str">
            <v xml:space="preserve"> </v>
          </cell>
          <cell r="N854">
            <v>20</v>
          </cell>
          <cell r="O854" t="str">
            <v xml:space="preserve"> </v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 xml:space="preserve"> </v>
          </cell>
          <cell r="K855" t="str">
            <v xml:space="preserve"> </v>
          </cell>
          <cell r="L855" t="str">
            <v xml:space="preserve"> </v>
          </cell>
          <cell r="M855">
            <v>8</v>
          </cell>
          <cell r="N855" t="str">
            <v xml:space="preserve"> </v>
          </cell>
          <cell r="O855" t="str">
            <v xml:space="preserve"> </v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 xml:space="preserve"> </v>
          </cell>
          <cell r="K856" t="str">
            <v xml:space="preserve"> </v>
          </cell>
          <cell r="L856" t="str">
            <v xml:space="preserve"> </v>
          </cell>
          <cell r="M856" t="str">
            <v xml:space="preserve"> </v>
          </cell>
          <cell r="N856">
            <v>100</v>
          </cell>
          <cell r="O856" t="str">
            <v xml:space="preserve"> </v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 xml:space="preserve"> </v>
          </cell>
          <cell r="K859" t="str">
            <v xml:space="preserve"> </v>
          </cell>
          <cell r="L859" t="str">
            <v xml:space="preserve"> </v>
          </cell>
          <cell r="M859">
            <v>82</v>
          </cell>
          <cell r="N859" t="str">
            <v xml:space="preserve"> </v>
          </cell>
          <cell r="O859" t="str">
            <v xml:space="preserve"> </v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 xml:space="preserve"> </v>
          </cell>
          <cell r="K860" t="str">
            <v xml:space="preserve"> </v>
          </cell>
          <cell r="L860" t="str">
            <v xml:space="preserve"> </v>
          </cell>
          <cell r="M860" t="str">
            <v xml:space="preserve"> </v>
          </cell>
          <cell r="N860">
            <v>15</v>
          </cell>
          <cell r="O860" t="str">
            <v xml:space="preserve"> </v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 xml:space="preserve"> </v>
          </cell>
          <cell r="K861" t="str">
            <v xml:space="preserve"> </v>
          </cell>
          <cell r="L861" t="str">
            <v xml:space="preserve"> </v>
          </cell>
          <cell r="M861" t="str">
            <v xml:space="preserve"> </v>
          </cell>
          <cell r="N861" t="str">
            <v xml:space="preserve"> </v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 xml:space="preserve"> </v>
          </cell>
          <cell r="K862" t="str">
            <v xml:space="preserve"> </v>
          </cell>
          <cell r="L862" t="str">
            <v xml:space="preserve"> </v>
          </cell>
          <cell r="M862" t="str">
            <v xml:space="preserve"> </v>
          </cell>
          <cell r="N862" t="str">
            <v xml:space="preserve"> </v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 xml:space="preserve"> </v>
          </cell>
          <cell r="K863" t="str">
            <v xml:space="preserve"> </v>
          </cell>
          <cell r="L863" t="str">
            <v xml:space="preserve"> </v>
          </cell>
          <cell r="M863" t="str">
            <v xml:space="preserve"> </v>
          </cell>
          <cell r="N863" t="str">
            <v xml:space="preserve"> </v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 xml:space="preserve"> </v>
          </cell>
          <cell r="K864" t="str">
            <v xml:space="preserve"> </v>
          </cell>
          <cell r="L864" t="str">
            <v xml:space="preserve"> </v>
          </cell>
          <cell r="M864" t="str">
            <v xml:space="preserve"> </v>
          </cell>
          <cell r="N864">
            <v>78</v>
          </cell>
          <cell r="O864" t="str">
            <v xml:space="preserve"> </v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 xml:space="preserve"> </v>
          </cell>
          <cell r="K865" t="str">
            <v xml:space="preserve"> </v>
          </cell>
          <cell r="L865" t="str">
            <v xml:space="preserve"> </v>
          </cell>
          <cell r="M865" t="str">
            <v xml:space="preserve"> </v>
          </cell>
          <cell r="N865" t="str">
            <v xml:space="preserve"> </v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 xml:space="preserve"> </v>
          </cell>
          <cell r="K866" t="str">
            <v xml:space="preserve"> </v>
          </cell>
          <cell r="L866" t="str">
            <v xml:space="preserve"> </v>
          </cell>
          <cell r="M866" t="str">
            <v xml:space="preserve"> </v>
          </cell>
          <cell r="N866" t="str">
            <v xml:space="preserve"> </v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 xml:space="preserve"> </v>
          </cell>
          <cell r="K867" t="str">
            <v xml:space="preserve"> </v>
          </cell>
          <cell r="L867" t="str">
            <v xml:space="preserve"> </v>
          </cell>
          <cell r="M867" t="str">
            <v xml:space="preserve"> </v>
          </cell>
          <cell r="N867" t="str">
            <v xml:space="preserve"> </v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 xml:space="preserve"> </v>
          </cell>
          <cell r="K868" t="str">
            <v xml:space="preserve"> </v>
          </cell>
          <cell r="L868" t="str">
            <v xml:space="preserve"> </v>
          </cell>
          <cell r="M868" t="str">
            <v xml:space="preserve"> </v>
          </cell>
          <cell r="N868" t="str">
            <v xml:space="preserve"> </v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 xml:space="preserve"> </v>
          </cell>
          <cell r="K869" t="str">
            <v xml:space="preserve"> </v>
          </cell>
          <cell r="L869" t="str">
            <v xml:space="preserve"> </v>
          </cell>
          <cell r="M869" t="str">
            <v xml:space="preserve"> </v>
          </cell>
          <cell r="N869" t="str">
            <v xml:space="preserve"> </v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 xml:space="preserve"> </v>
          </cell>
          <cell r="K870" t="str">
            <v xml:space="preserve"> </v>
          </cell>
          <cell r="L870" t="str">
            <v xml:space="preserve"> </v>
          </cell>
          <cell r="M870" t="str">
            <v xml:space="preserve"> </v>
          </cell>
          <cell r="N870">
            <v>2</v>
          </cell>
          <cell r="O870" t="str">
            <v xml:space="preserve"> </v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 xml:space="preserve"> </v>
          </cell>
          <cell r="K871" t="str">
            <v xml:space="preserve"> </v>
          </cell>
          <cell r="L871" t="str">
            <v xml:space="preserve"> </v>
          </cell>
          <cell r="M871" t="str">
            <v xml:space="preserve"> </v>
          </cell>
          <cell r="N871">
            <v>5</v>
          </cell>
          <cell r="O871" t="str">
            <v xml:space="preserve"> </v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 xml:space="preserve"> </v>
          </cell>
          <cell r="K876">
            <v>3</v>
          </cell>
          <cell r="L876" t="str">
            <v xml:space="preserve"> </v>
          </cell>
          <cell r="M876" t="str">
            <v xml:space="preserve"> </v>
          </cell>
          <cell r="N876" t="str">
            <v xml:space="preserve"> </v>
          </cell>
          <cell r="O876" t="str">
            <v xml:space="preserve"> </v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 xml:space="preserve"> </v>
          </cell>
          <cell r="K877" t="str">
            <v xml:space="preserve"> </v>
          </cell>
          <cell r="L877">
            <v>100</v>
          </cell>
          <cell r="M877" t="str">
            <v xml:space="preserve"> </v>
          </cell>
          <cell r="N877" t="str">
            <v xml:space="preserve"> </v>
          </cell>
          <cell r="O877" t="str">
            <v xml:space="preserve"> </v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 xml:space="preserve"> </v>
          </cell>
          <cell r="K878" t="str">
            <v xml:space="preserve"> </v>
          </cell>
          <cell r="L878" t="str">
            <v xml:space="preserve"> </v>
          </cell>
          <cell r="M878">
            <v>10</v>
          </cell>
          <cell r="N878" t="str">
            <v xml:space="preserve"> </v>
          </cell>
          <cell r="O878" t="str">
            <v xml:space="preserve"> </v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 xml:space="preserve"> </v>
          </cell>
          <cell r="K879" t="str">
            <v xml:space="preserve"> </v>
          </cell>
          <cell r="L879" t="str">
            <v xml:space="preserve"> </v>
          </cell>
          <cell r="M879" t="str">
            <v xml:space="preserve"> </v>
          </cell>
          <cell r="N879">
            <v>5</v>
          </cell>
          <cell r="O879" t="str">
            <v xml:space="preserve"> </v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 xml:space="preserve"> </v>
          </cell>
          <cell r="K880" t="str">
            <v xml:space="preserve"> </v>
          </cell>
          <cell r="L880" t="str">
            <v xml:space="preserve"> </v>
          </cell>
          <cell r="M880" t="str">
            <v xml:space="preserve"> </v>
          </cell>
          <cell r="N880">
            <v>75</v>
          </cell>
          <cell r="O880" t="str">
            <v xml:space="preserve"> </v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 xml:space="preserve"> </v>
          </cell>
          <cell r="K881" t="str">
            <v xml:space="preserve"> </v>
          </cell>
          <cell r="L881" t="str">
            <v xml:space="preserve"> </v>
          </cell>
          <cell r="M881" t="str">
            <v xml:space="preserve"> </v>
          </cell>
          <cell r="N881" t="str">
            <v xml:space="preserve"> </v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 xml:space="preserve"> </v>
          </cell>
          <cell r="K884" t="str">
            <v xml:space="preserve"> </v>
          </cell>
          <cell r="L884" t="str">
            <v xml:space="preserve"> </v>
          </cell>
          <cell r="M884" t="str">
            <v xml:space="preserve"> </v>
          </cell>
          <cell r="N884" t="str">
            <v xml:space="preserve"> </v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 xml:space="preserve"> </v>
          </cell>
          <cell r="K901" t="str">
            <v xml:space="preserve"> </v>
          </cell>
          <cell r="L901" t="str">
            <v xml:space="preserve"> </v>
          </cell>
          <cell r="M901" t="str">
            <v xml:space="preserve"> </v>
          </cell>
          <cell r="N901" t="str">
            <v xml:space="preserve"> </v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 xml:space="preserve"> </v>
          </cell>
          <cell r="K904" t="str">
            <v xml:space="preserve"> </v>
          </cell>
          <cell r="L904" t="str">
            <v xml:space="preserve"> </v>
          </cell>
          <cell r="M904" t="str">
            <v xml:space="preserve"> </v>
          </cell>
          <cell r="N904">
            <v>20</v>
          </cell>
          <cell r="O904" t="str">
            <v xml:space="preserve"> </v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 xml:space="preserve"> </v>
          </cell>
          <cell r="K905" t="str">
            <v xml:space="preserve"> </v>
          </cell>
          <cell r="L905" t="str">
            <v xml:space="preserve"> </v>
          </cell>
          <cell r="M905">
            <v>8</v>
          </cell>
          <cell r="N905" t="str">
            <v xml:space="preserve"> </v>
          </cell>
          <cell r="O905" t="str">
            <v xml:space="preserve"> </v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 xml:space="preserve"> </v>
          </cell>
          <cell r="K906" t="str">
            <v xml:space="preserve"> </v>
          </cell>
          <cell r="L906" t="str">
            <v xml:space="preserve"> </v>
          </cell>
          <cell r="M906" t="str">
            <v xml:space="preserve"> </v>
          </cell>
          <cell r="N906">
            <v>100</v>
          </cell>
          <cell r="O906" t="str">
            <v xml:space="preserve"> </v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 xml:space="preserve"> </v>
          </cell>
          <cell r="K909" t="str">
            <v xml:space="preserve"> </v>
          </cell>
          <cell r="L909" t="str">
            <v xml:space="preserve"> </v>
          </cell>
          <cell r="M909">
            <v>82</v>
          </cell>
          <cell r="N909" t="str">
            <v xml:space="preserve"> </v>
          </cell>
          <cell r="O909" t="str">
            <v xml:space="preserve"> </v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 xml:space="preserve"> </v>
          </cell>
          <cell r="K910" t="str">
            <v xml:space="preserve"> </v>
          </cell>
          <cell r="L910" t="str">
            <v xml:space="preserve"> </v>
          </cell>
          <cell r="M910" t="str">
            <v xml:space="preserve"> </v>
          </cell>
          <cell r="N910">
            <v>15</v>
          </cell>
          <cell r="O910" t="str">
            <v xml:space="preserve"> </v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 xml:space="preserve"> </v>
          </cell>
          <cell r="K911" t="str">
            <v xml:space="preserve"> </v>
          </cell>
          <cell r="L911" t="str">
            <v xml:space="preserve"> </v>
          </cell>
          <cell r="M911" t="str">
            <v xml:space="preserve"> </v>
          </cell>
          <cell r="N911" t="str">
            <v xml:space="preserve"> </v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 xml:space="preserve"> </v>
          </cell>
          <cell r="K912" t="str">
            <v xml:space="preserve"> </v>
          </cell>
          <cell r="L912" t="str">
            <v xml:space="preserve"> </v>
          </cell>
          <cell r="M912" t="str">
            <v xml:space="preserve"> </v>
          </cell>
          <cell r="N912" t="str">
            <v xml:space="preserve"> </v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 xml:space="preserve"> </v>
          </cell>
          <cell r="K913" t="str">
            <v xml:space="preserve"> </v>
          </cell>
          <cell r="L913" t="str">
            <v xml:space="preserve"> </v>
          </cell>
          <cell r="M913" t="str">
            <v xml:space="preserve"> </v>
          </cell>
          <cell r="N913" t="str">
            <v xml:space="preserve"> </v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 xml:space="preserve"> </v>
          </cell>
          <cell r="K914" t="str">
            <v xml:space="preserve"> </v>
          </cell>
          <cell r="L914" t="str">
            <v xml:space="preserve"> </v>
          </cell>
          <cell r="M914" t="str">
            <v xml:space="preserve"> </v>
          </cell>
          <cell r="N914">
            <v>78</v>
          </cell>
          <cell r="O914" t="str">
            <v xml:space="preserve"> </v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 xml:space="preserve"> </v>
          </cell>
          <cell r="K915" t="str">
            <v xml:space="preserve"> </v>
          </cell>
          <cell r="L915" t="str">
            <v xml:space="preserve"> </v>
          </cell>
          <cell r="M915" t="str">
            <v xml:space="preserve"> </v>
          </cell>
          <cell r="N915" t="str">
            <v xml:space="preserve"> </v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 xml:space="preserve"> </v>
          </cell>
          <cell r="K916" t="str">
            <v xml:space="preserve"> </v>
          </cell>
          <cell r="L916" t="str">
            <v xml:space="preserve"> </v>
          </cell>
          <cell r="M916" t="str">
            <v xml:space="preserve"> </v>
          </cell>
          <cell r="N916" t="str">
            <v xml:space="preserve"> </v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 xml:space="preserve"> </v>
          </cell>
          <cell r="K917" t="str">
            <v xml:space="preserve"> </v>
          </cell>
          <cell r="L917" t="str">
            <v xml:space="preserve"> </v>
          </cell>
          <cell r="M917" t="str">
            <v xml:space="preserve"> </v>
          </cell>
          <cell r="N917" t="str">
            <v xml:space="preserve"> </v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 xml:space="preserve"> </v>
          </cell>
          <cell r="K918" t="str">
            <v xml:space="preserve"> </v>
          </cell>
          <cell r="L918" t="str">
            <v xml:space="preserve"> </v>
          </cell>
          <cell r="M918" t="str">
            <v xml:space="preserve"> </v>
          </cell>
          <cell r="N918" t="str">
            <v xml:space="preserve"> </v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 xml:space="preserve"> </v>
          </cell>
          <cell r="K919" t="str">
            <v xml:space="preserve"> </v>
          </cell>
          <cell r="L919" t="str">
            <v xml:space="preserve"> </v>
          </cell>
          <cell r="M919" t="str">
            <v xml:space="preserve"> </v>
          </cell>
          <cell r="N919" t="str">
            <v xml:space="preserve"> </v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 xml:space="preserve"> </v>
          </cell>
          <cell r="K920" t="str">
            <v xml:space="preserve"> </v>
          </cell>
          <cell r="L920" t="str">
            <v xml:space="preserve"> </v>
          </cell>
          <cell r="M920" t="str">
            <v xml:space="preserve"> </v>
          </cell>
          <cell r="N920">
            <v>2</v>
          </cell>
          <cell r="O920" t="str">
            <v xml:space="preserve"> </v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 xml:space="preserve"> </v>
          </cell>
          <cell r="K921" t="str">
            <v xml:space="preserve"> </v>
          </cell>
          <cell r="L921" t="str">
            <v xml:space="preserve"> </v>
          </cell>
          <cell r="M921" t="str">
            <v xml:space="preserve"> </v>
          </cell>
          <cell r="N921">
            <v>5</v>
          </cell>
          <cell r="O921" t="str">
            <v xml:space="preserve"> 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1"/>
  <sheetViews>
    <sheetView showGridLines="0" tabSelected="1" zoomScaleNormal="100" workbookViewId="0">
      <selection activeCell="G21" sqref="G19:R21"/>
    </sheetView>
  </sheetViews>
  <sheetFormatPr defaultColWidth="9.109375" defaultRowHeight="10.199999999999999" x14ac:dyDescent="0.2"/>
  <cols>
    <col min="1" max="1" width="11" style="104" bestFit="1" customWidth="1"/>
    <col min="2" max="2" width="1.6640625" style="104" customWidth="1"/>
    <col min="3" max="3" width="14.33203125" style="104" hidden="1" customWidth="1"/>
    <col min="4" max="4" width="1.6640625" style="104" customWidth="1"/>
    <col min="5" max="5" width="17.33203125" style="104" bestFit="1" customWidth="1"/>
    <col min="6" max="6" width="1.6640625" style="104" customWidth="1"/>
    <col min="7" max="7" width="31" style="104" customWidth="1"/>
    <col min="8" max="8" width="1.6640625" style="104" customWidth="1"/>
    <col min="9" max="9" width="9.109375" style="104"/>
    <col min="10" max="10" width="1.6640625" style="104" customWidth="1"/>
    <col min="11" max="11" width="9.109375" style="104"/>
    <col min="12" max="12" width="1.6640625" style="104" customWidth="1"/>
    <col min="13" max="13" width="10.5546875" style="104" customWidth="1"/>
    <col min="14" max="14" width="1.6640625" style="104" customWidth="1"/>
    <col min="15" max="15" width="10.5546875" style="104" customWidth="1"/>
    <col min="16" max="16" width="1.6640625" style="104" customWidth="1"/>
    <col min="17" max="17" width="13.33203125" style="104" customWidth="1"/>
    <col min="18" max="18" width="1.6640625" style="104" customWidth="1"/>
    <col min="19" max="19" width="11.33203125" style="104" bestFit="1" customWidth="1"/>
    <col min="20" max="20" width="1.6640625" style="104" customWidth="1"/>
    <col min="21" max="21" width="9.109375" style="104"/>
    <col min="22" max="22" width="1.6640625" style="104" customWidth="1"/>
    <col min="23" max="23" width="9.109375" style="104"/>
    <col min="24" max="24" width="1.6640625" style="104" customWidth="1"/>
    <col min="25" max="25" width="9.109375" style="104"/>
    <col min="26" max="26" width="1.6640625" style="104" customWidth="1"/>
    <col min="27" max="27" width="11" style="104" customWidth="1"/>
    <col min="28" max="28" width="1.6640625" style="104" customWidth="1"/>
    <col min="29" max="29" width="8.6640625" style="104" customWidth="1"/>
    <col min="30" max="30" width="1.6640625" style="104" customWidth="1"/>
    <col min="31" max="31" width="9.109375" style="104"/>
    <col min="32" max="32" width="1.6640625" style="104" customWidth="1"/>
    <col min="33" max="33" width="11" style="104" customWidth="1"/>
    <col min="34" max="34" width="1.6640625" style="142" customWidth="1"/>
    <col min="35" max="35" width="9.109375" style="104"/>
    <col min="36" max="36" width="9.109375" style="142"/>
    <col min="37" max="16384" width="9.109375" style="104"/>
  </cols>
  <sheetData>
    <row r="1" spans="1:36" ht="13.2" x14ac:dyDescent="0.25">
      <c r="A1" s="133"/>
    </row>
    <row r="2" spans="1:36" ht="10.8" thickBot="1" x14ac:dyDescent="0.25"/>
    <row r="3" spans="1:36" ht="11.25" customHeight="1" x14ac:dyDescent="0.2">
      <c r="A3" s="132" t="s">
        <v>107</v>
      </c>
      <c r="B3" s="131"/>
      <c r="C3" s="130"/>
      <c r="D3" s="130"/>
      <c r="E3" s="129">
        <v>5.3</v>
      </c>
      <c r="F3" s="128"/>
      <c r="G3" s="127"/>
      <c r="H3" s="168"/>
      <c r="I3" s="127">
        <f ca="1">TODAY()</f>
        <v>44300</v>
      </c>
      <c r="O3" s="188" t="s">
        <v>150</v>
      </c>
      <c r="P3" s="189"/>
      <c r="Q3" s="189"/>
      <c r="R3" s="184">
        <v>0.05</v>
      </c>
      <c r="S3" s="185"/>
      <c r="U3" s="188" t="s">
        <v>152</v>
      </c>
      <c r="V3" s="189"/>
      <c r="W3" s="189"/>
      <c r="X3" s="184">
        <v>0.1</v>
      </c>
      <c r="Y3" s="185"/>
      <c r="Z3" s="199" t="s">
        <v>156</v>
      </c>
      <c r="AA3" s="200"/>
    </row>
    <row r="4" spans="1:36" ht="12" customHeight="1" thickBot="1" x14ac:dyDescent="0.25">
      <c r="A4" s="124" t="s">
        <v>106</v>
      </c>
      <c r="B4" s="67"/>
      <c r="C4" s="123"/>
      <c r="D4" s="123"/>
      <c r="E4" s="126">
        <v>6.34</v>
      </c>
      <c r="F4" s="121"/>
      <c r="G4" s="125"/>
      <c r="H4" s="169"/>
      <c r="I4" s="125">
        <f ca="1">TODAY()</f>
        <v>44300</v>
      </c>
      <c r="O4" s="190" t="s">
        <v>151</v>
      </c>
      <c r="P4" s="191"/>
      <c r="Q4" s="191"/>
      <c r="R4" s="186">
        <v>0</v>
      </c>
      <c r="S4" s="187"/>
      <c r="U4" s="190" t="s">
        <v>153</v>
      </c>
      <c r="V4" s="191"/>
      <c r="W4" s="191"/>
      <c r="X4" s="186">
        <v>3.6499999999999998E-2</v>
      </c>
      <c r="Y4" s="187"/>
      <c r="Z4" s="201"/>
      <c r="AA4" s="202"/>
    </row>
    <row r="5" spans="1:36" ht="11.25" customHeight="1" thickBot="1" x14ac:dyDescent="0.25">
      <c r="A5" s="124" t="s">
        <v>105</v>
      </c>
      <c r="B5" s="67"/>
      <c r="C5" s="123"/>
      <c r="D5" s="123"/>
      <c r="E5" s="122">
        <v>0.19</v>
      </c>
      <c r="F5" s="121"/>
      <c r="G5" s="120"/>
      <c r="H5" s="169"/>
      <c r="I5" s="125">
        <f ca="1">TODAY()</f>
        <v>44300</v>
      </c>
      <c r="O5" s="192" t="s">
        <v>163</v>
      </c>
      <c r="P5" s="193"/>
      <c r="Q5" s="193"/>
      <c r="R5" s="194">
        <v>7.0000000000000001E-3</v>
      </c>
      <c r="S5" s="195"/>
      <c r="U5" s="190" t="s">
        <v>154</v>
      </c>
      <c r="V5" s="191"/>
      <c r="W5" s="191"/>
      <c r="X5" s="186">
        <v>2.2800000000000001E-2</v>
      </c>
      <c r="Y5" s="187"/>
      <c r="Z5" s="203">
        <f>SUM(X3:Y6)</f>
        <v>0.18429999999999999</v>
      </c>
      <c r="AA5" s="204"/>
    </row>
    <row r="6" spans="1:36" ht="12" customHeight="1" thickBot="1" x14ac:dyDescent="0.25">
      <c r="A6" s="119" t="s">
        <v>104</v>
      </c>
      <c r="B6" s="118"/>
      <c r="C6" s="117"/>
      <c r="D6" s="117"/>
      <c r="E6" s="116">
        <v>0.2</v>
      </c>
      <c r="F6" s="115"/>
      <c r="G6" s="114"/>
      <c r="H6" s="170"/>
      <c r="I6" s="171">
        <f ca="1">TODAY()</f>
        <v>44300</v>
      </c>
      <c r="U6" s="192" t="s">
        <v>155</v>
      </c>
      <c r="V6" s="193"/>
      <c r="W6" s="193"/>
      <c r="X6" s="194">
        <v>2.5000000000000001E-2</v>
      </c>
      <c r="Y6" s="195"/>
      <c r="Z6" s="205"/>
      <c r="AA6" s="206"/>
    </row>
    <row r="8" spans="1:36" ht="31.2" thickBot="1" x14ac:dyDescent="0.25">
      <c r="A8" s="112" t="s">
        <v>122</v>
      </c>
      <c r="B8" s="111"/>
      <c r="C8" s="112" t="s">
        <v>103</v>
      </c>
      <c r="D8" s="113"/>
      <c r="E8" s="112" t="s">
        <v>102</v>
      </c>
      <c r="G8" s="112" t="s">
        <v>93</v>
      </c>
      <c r="I8" s="110" t="s">
        <v>101</v>
      </c>
      <c r="J8" s="111"/>
      <c r="K8" s="110" t="s">
        <v>116</v>
      </c>
      <c r="L8" s="111"/>
      <c r="M8" s="110" t="s">
        <v>117</v>
      </c>
      <c r="N8" s="111"/>
      <c r="O8" s="135" t="s">
        <v>118</v>
      </c>
      <c r="P8" s="111"/>
      <c r="Q8" s="135" t="s">
        <v>162</v>
      </c>
      <c r="R8" s="111"/>
      <c r="S8" s="135" t="s">
        <v>128</v>
      </c>
      <c r="T8" s="111"/>
      <c r="U8" s="135" t="s">
        <v>129</v>
      </c>
      <c r="V8" s="111"/>
      <c r="W8" s="135" t="s">
        <v>119</v>
      </c>
      <c r="X8" s="111"/>
      <c r="Y8" s="135" t="s">
        <v>120</v>
      </c>
      <c r="Z8" s="111"/>
      <c r="AA8" s="135" t="s">
        <v>121</v>
      </c>
      <c r="AB8" s="111"/>
      <c r="AC8" s="135" t="s">
        <v>157</v>
      </c>
      <c r="AD8" s="111"/>
      <c r="AE8" s="135" t="s">
        <v>159</v>
      </c>
      <c r="AF8" s="111"/>
      <c r="AG8" s="135" t="s">
        <v>158</v>
      </c>
      <c r="AH8" s="144"/>
      <c r="AI8" s="183" t="s">
        <v>161</v>
      </c>
      <c r="AJ8" s="183"/>
    </row>
    <row r="9" spans="1:36" ht="10.8" thickBot="1" x14ac:dyDescent="0.25">
      <c r="A9" s="109"/>
      <c r="B9" s="108"/>
      <c r="C9" s="109"/>
      <c r="D9" s="108"/>
      <c r="E9" s="154">
        <f>'3099028001'!C17</f>
        <v>3099028001</v>
      </c>
      <c r="F9" s="160"/>
      <c r="G9" s="156" t="s">
        <v>263</v>
      </c>
      <c r="H9" s="160"/>
      <c r="I9" s="155">
        <v>30</v>
      </c>
      <c r="J9" s="160"/>
      <c r="K9" s="172">
        <v>2000</v>
      </c>
      <c r="L9" s="160"/>
      <c r="M9" s="172">
        <v>1</v>
      </c>
      <c r="N9" s="160"/>
      <c r="O9" s="157">
        <f>('3099028001'!AD17)</f>
        <v>47.726666666666667</v>
      </c>
      <c r="P9" s="160"/>
      <c r="Q9" s="157">
        <f>('3099028001'!AD17)*(1+$R$3+$R$4+$R$5)</f>
        <v>50.447086666666664</v>
      </c>
      <c r="R9" s="160"/>
      <c r="S9" s="157">
        <f>Q9-'3099028001'!AC17*(1+$R$3+$R$4)</f>
        <v>50.027086666666662</v>
      </c>
      <c r="T9" s="160"/>
      <c r="U9" s="158">
        <f>1-(S9/Q9)</f>
        <v>8.3255551063867728E-3</v>
      </c>
      <c r="V9" s="160"/>
      <c r="W9" s="159">
        <f>Q9/0.85</f>
        <v>59.349513725490198</v>
      </c>
      <c r="X9" s="160"/>
      <c r="Y9" s="159">
        <f>Q9/0.8</f>
        <v>63.058858333333326</v>
      </c>
      <c r="Z9" s="160"/>
      <c r="AA9" s="159">
        <f>Q9/(1-$AA$12)</f>
        <v>77.61090256410256</v>
      </c>
      <c r="AB9" s="160"/>
      <c r="AC9" s="173">
        <f>W9/(1-SUM($X$3:$Y$6))</f>
        <v>72.758996843803118</v>
      </c>
      <c r="AD9" s="160"/>
      <c r="AE9" s="173">
        <f>Y9/(1-SUM($X$3:$Y$6))</f>
        <v>77.306434146540795</v>
      </c>
      <c r="AF9" s="160"/>
      <c r="AG9" s="173">
        <f>AA9/(1-SUM($X$3:$Y$6))</f>
        <v>95.146380488050212</v>
      </c>
      <c r="AH9" s="160"/>
      <c r="AI9" s="161">
        <v>0</v>
      </c>
      <c r="AJ9" s="162" t="e">
        <f t="shared" ref="AJ9" si="0">((AI9*(1-SUM($X$3:$Y$6)))-Q9)/(AI9*(1-SUM($X$3:$Y$6)))</f>
        <v>#DIV/0!</v>
      </c>
    </row>
    <row r="10" spans="1:36" s="142" customFormat="1" ht="10.8" thickBot="1" x14ac:dyDescent="0.25">
      <c r="A10" s="109"/>
      <c r="B10" s="108"/>
      <c r="C10" s="109"/>
      <c r="D10" s="108"/>
      <c r="E10" s="182"/>
      <c r="F10" s="160"/>
      <c r="G10" s="156" t="s">
        <v>264</v>
      </c>
      <c r="H10" s="160"/>
      <c r="I10" s="155">
        <v>30</v>
      </c>
      <c r="J10" s="160"/>
      <c r="K10" s="172">
        <v>2000</v>
      </c>
      <c r="L10" s="160"/>
      <c r="M10" s="172">
        <v>1</v>
      </c>
      <c r="N10" s="160"/>
      <c r="O10" s="157">
        <f>('3099028001'!AD24)</f>
        <v>36.78</v>
      </c>
      <c r="P10" s="160"/>
      <c r="Q10" s="157">
        <f>('3099028001'!AD24)*(1+$R$3+$R$4+$R$5)</f>
        <v>38.876460000000002</v>
      </c>
      <c r="R10" s="160"/>
      <c r="S10" s="157">
        <f>Q10-'3099028001'!AC24*(1+$R$3+$R$4)</f>
        <v>38.750460000000004</v>
      </c>
      <c r="T10" s="160"/>
      <c r="U10" s="158">
        <f>1-(S10/Q10)</f>
        <v>3.2410358350528634E-3</v>
      </c>
      <c r="V10" s="160"/>
      <c r="W10" s="159">
        <f>Q10/0.85</f>
        <v>45.737011764705883</v>
      </c>
      <c r="X10" s="160"/>
      <c r="Y10" s="159">
        <f>Q10/0.8</f>
        <v>48.595574999999997</v>
      </c>
      <c r="Z10" s="160"/>
      <c r="AA10" s="159">
        <f>Q10/(1-$AA$12)</f>
        <v>59.809938461538465</v>
      </c>
      <c r="AB10" s="160"/>
      <c r="AC10" s="173">
        <f>W10/(1-SUM($X$3:$Y$6))</f>
        <v>56.0708738074119</v>
      </c>
      <c r="AD10" s="160"/>
      <c r="AE10" s="173">
        <f>Y10/(1-SUM($X$3:$Y$6))</f>
        <v>59.575303420375135</v>
      </c>
      <c r="AF10" s="160"/>
      <c r="AG10" s="173">
        <f>AA10/(1-SUM($X$3:$Y$6))</f>
        <v>73.32345036353864</v>
      </c>
      <c r="AH10" s="160"/>
      <c r="AI10" s="161">
        <v>0</v>
      </c>
      <c r="AJ10" s="162" t="e">
        <f t="shared" ref="AJ10" si="1">((AI10*(1-SUM($X$3:$Y$6)))-Q10)/(AI10*(1-SUM($X$3:$Y$6)))</f>
        <v>#DIV/0!</v>
      </c>
    </row>
    <row r="11" spans="1:36" ht="18" customHeight="1" thickBot="1" x14ac:dyDescent="0.35">
      <c r="J11" s="107" t="s">
        <v>100</v>
      </c>
      <c r="K11" s="153">
        <f>SUM(K9:K9)</f>
        <v>2000</v>
      </c>
      <c r="L11" s="107"/>
      <c r="M11" s="105"/>
      <c r="N11" s="107"/>
      <c r="O11" s="105"/>
      <c r="P11" s="107"/>
      <c r="R11" s="107"/>
      <c r="T11" s="107"/>
      <c r="V11" s="107"/>
      <c r="X11" s="107"/>
      <c r="Z11" s="107"/>
      <c r="AH11" s="143"/>
      <c r="AI11" s="143"/>
    </row>
    <row r="12" spans="1:36" ht="14.4" thickBot="1" x14ac:dyDescent="0.35">
      <c r="J12" s="107" t="s">
        <v>99</v>
      </c>
      <c r="K12" s="106">
        <f>K11*12</f>
        <v>24000</v>
      </c>
      <c r="L12" s="107"/>
      <c r="M12" s="105"/>
      <c r="N12" s="107"/>
      <c r="O12" s="105"/>
      <c r="P12" s="107"/>
      <c r="R12" s="107"/>
      <c r="T12" s="107"/>
      <c r="V12" s="107"/>
      <c r="W12" s="196" t="s">
        <v>160</v>
      </c>
      <c r="X12" s="197"/>
      <c r="Y12" s="197"/>
      <c r="Z12" s="198"/>
      <c r="AA12" s="145">
        <v>0.35</v>
      </c>
      <c r="AB12" s="174"/>
      <c r="AC12" s="174"/>
      <c r="AD12" s="174"/>
      <c r="AE12" s="174"/>
      <c r="AF12" s="174"/>
      <c r="AG12" s="174"/>
      <c r="AH12" s="174"/>
      <c r="AI12" s="174"/>
    </row>
    <row r="14" spans="1:36" x14ac:dyDescent="0.2">
      <c r="V14" s="142"/>
      <c r="AB14" s="142"/>
      <c r="AC14" s="142"/>
      <c r="AD14" s="142"/>
    </row>
    <row r="15" spans="1:36" x14ac:dyDescent="0.2">
      <c r="U15" s="136"/>
      <c r="W15" s="136"/>
      <c r="AC15" s="136"/>
    </row>
    <row r="16" spans="1:36" ht="13.8" x14ac:dyDescent="0.3">
      <c r="AI16" s="143"/>
    </row>
    <row r="19" spans="17:33" x14ac:dyDescent="0.2">
      <c r="AG19" s="142"/>
    </row>
    <row r="20" spans="17:33" x14ac:dyDescent="0.2">
      <c r="AG20" s="142"/>
    </row>
    <row r="21" spans="17:33" x14ac:dyDescent="0.2">
      <c r="AG21" s="142"/>
    </row>
    <row r="22" spans="17:33" x14ac:dyDescent="0.2">
      <c r="AG22" s="142"/>
    </row>
    <row r="23" spans="17:33" x14ac:dyDescent="0.2">
      <c r="AG23" s="142"/>
    </row>
    <row r="24" spans="17:33" x14ac:dyDescent="0.2">
      <c r="AG24" s="142"/>
    </row>
    <row r="31" spans="17:33" x14ac:dyDescent="0.2">
      <c r="Q31" s="175"/>
    </row>
  </sheetData>
  <mergeCells count="18">
    <mergeCell ref="W12:Z12"/>
    <mergeCell ref="Z3:AA4"/>
    <mergeCell ref="Z5:AA6"/>
    <mergeCell ref="U4:W4"/>
    <mergeCell ref="X4:Y4"/>
    <mergeCell ref="U5:W5"/>
    <mergeCell ref="X5:Y5"/>
    <mergeCell ref="U6:W6"/>
    <mergeCell ref="X6:Y6"/>
    <mergeCell ref="U3:W3"/>
    <mergeCell ref="X3:Y3"/>
    <mergeCell ref="AI8:AJ8"/>
    <mergeCell ref="R3:S3"/>
    <mergeCell ref="R4:S4"/>
    <mergeCell ref="O3:Q3"/>
    <mergeCell ref="O4:Q4"/>
    <mergeCell ref="O5:Q5"/>
    <mergeCell ref="R5:S5"/>
  </mergeCells>
  <pageMargins left="0.70866141732283472" right="0.70866141732283472" top="0.74803149606299213" bottom="0.74803149606299213" header="0.31496062992125984" footer="0.31496062992125984"/>
  <pageSetup paperSize="1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K24"/>
  <sheetViews>
    <sheetView showGridLines="0" zoomScale="70" zoomScaleNormal="70" workbookViewId="0">
      <pane xSplit="7" ySplit="9" topLeftCell="H10" activePane="bottomRight" state="frozen"/>
      <selection activeCell="F22" sqref="F22"/>
      <selection pane="topRight" activeCell="F22" sqref="F22"/>
      <selection pane="bottomLeft" activeCell="F22" sqref="F22"/>
      <selection pane="bottomRight" activeCell="V23" sqref="V23"/>
    </sheetView>
  </sheetViews>
  <sheetFormatPr defaultColWidth="9.109375" defaultRowHeight="10.199999999999999" outlineLevelRow="1" x14ac:dyDescent="0.2"/>
  <cols>
    <col min="1" max="1" width="12.88671875" style="17" customWidth="1"/>
    <col min="2" max="2" width="7.5546875" style="17" customWidth="1"/>
    <col min="3" max="3" width="19.5546875" style="23" customWidth="1"/>
    <col min="4" max="4" width="73.5546875" style="17" bestFit="1" customWidth="1"/>
    <col min="5" max="5" width="4.109375" style="23" customWidth="1"/>
    <col min="6" max="6" width="6.6640625" style="22" customWidth="1"/>
    <col min="7" max="7" width="5.44140625" style="19" customWidth="1"/>
    <col min="8" max="8" width="7.44140625" style="21" customWidth="1"/>
    <col min="9" max="9" width="8.109375" style="17" customWidth="1"/>
    <col min="10" max="10" width="5.88671875" style="19" customWidth="1"/>
    <col min="11" max="11" width="3" style="19" hidden="1" customWidth="1"/>
    <col min="12" max="12" width="8.6640625" style="17" hidden="1" customWidth="1"/>
    <col min="13" max="13" width="10.6640625" style="17" hidden="1" customWidth="1"/>
    <col min="14" max="14" width="42.5546875" style="20" customWidth="1"/>
    <col min="15" max="15" width="4.6640625" style="17" hidden="1" customWidth="1"/>
    <col min="16" max="16" width="13.88671875" style="17" bestFit="1" customWidth="1"/>
    <col min="17" max="17" width="8.109375" style="17" bestFit="1" customWidth="1"/>
    <col min="18" max="18" width="7.6640625" style="17" hidden="1" customWidth="1"/>
    <col min="19" max="19" width="5.5546875" style="17" hidden="1" customWidth="1"/>
    <col min="20" max="20" width="7.88671875" style="19" hidden="1" customWidth="1"/>
    <col min="21" max="21" width="9" style="19" hidden="1" customWidth="1"/>
    <col min="22" max="23" width="11.6640625" style="17" customWidth="1"/>
    <col min="24" max="24" width="11.6640625" style="17" hidden="1" customWidth="1"/>
    <col min="25" max="25" width="7.6640625" style="17" hidden="1" customWidth="1"/>
    <col min="26" max="26" width="7.33203125" style="17" hidden="1" customWidth="1"/>
    <col min="27" max="27" width="11.44140625" style="17" hidden="1" customWidth="1"/>
    <col min="28" max="28" width="10.6640625" style="17" customWidth="1"/>
    <col min="29" max="29" width="9.5546875" style="17" customWidth="1"/>
    <col min="30" max="30" width="11.6640625" style="17" customWidth="1"/>
    <col min="31" max="31" width="5.6640625" style="17" hidden="1" customWidth="1"/>
    <col min="32" max="32" width="6.109375" style="17" hidden="1" customWidth="1"/>
    <col min="33" max="33" width="4.33203125" style="17" hidden="1" customWidth="1"/>
    <col min="34" max="35" width="4.44140625" style="17" hidden="1" customWidth="1"/>
    <col min="36" max="36" width="6.44140625" style="17" hidden="1" customWidth="1"/>
    <col min="37" max="37" width="9.109375" style="18" customWidth="1"/>
    <col min="38" max="16384" width="9.109375" style="17"/>
  </cols>
  <sheetData>
    <row r="1" spans="1:37" ht="15.6" x14ac:dyDescent="0.3">
      <c r="A1" s="103">
        <f>'Dados de Entrada'!$A$1</f>
        <v>0</v>
      </c>
      <c r="C1" s="100"/>
      <c r="D1" s="102"/>
      <c r="E1" s="102"/>
      <c r="F1" s="79"/>
      <c r="G1" s="77"/>
      <c r="H1" s="67"/>
      <c r="I1" s="78"/>
      <c r="J1" s="67"/>
      <c r="K1" s="67"/>
      <c r="L1" s="67"/>
      <c r="M1" s="77"/>
      <c r="N1" s="76"/>
      <c r="O1" s="67"/>
      <c r="P1" s="67"/>
      <c r="Q1" s="67"/>
      <c r="R1" s="67"/>
      <c r="S1" s="67"/>
      <c r="T1" s="67"/>
      <c r="U1" s="67"/>
      <c r="V1" s="67"/>
      <c r="W1" s="67"/>
      <c r="Y1" s="84"/>
      <c r="Z1" s="67"/>
      <c r="AB1" s="67"/>
      <c r="AC1" s="84"/>
    </row>
    <row r="2" spans="1:37" ht="11.25" customHeight="1" thickBot="1" x14ac:dyDescent="0.3">
      <c r="A2" s="101"/>
      <c r="C2" s="100"/>
      <c r="D2" s="99"/>
      <c r="E2" s="99"/>
      <c r="F2" s="79"/>
      <c r="G2" s="77"/>
      <c r="H2" s="67"/>
      <c r="I2" s="78"/>
      <c r="J2" s="67"/>
      <c r="K2" s="67"/>
      <c r="L2" s="67"/>
      <c r="M2" s="77"/>
      <c r="N2" s="77"/>
      <c r="O2" s="77"/>
      <c r="P2" s="77"/>
      <c r="Q2" s="67"/>
      <c r="R2" s="67"/>
      <c r="S2" s="67"/>
      <c r="T2" s="67"/>
      <c r="U2" s="67"/>
      <c r="V2" s="67"/>
      <c r="W2" s="67"/>
      <c r="Y2" s="84"/>
      <c r="Z2" s="67"/>
      <c r="AB2" s="67"/>
      <c r="AC2" s="84"/>
    </row>
    <row r="3" spans="1:37" ht="11.25" customHeight="1" x14ac:dyDescent="0.2">
      <c r="A3" s="98" t="str">
        <f>'Dados de Entrada'!$A$3</f>
        <v>Exchange Rate =&gt; USD</v>
      </c>
      <c r="B3" s="97"/>
      <c r="C3" s="96">
        <f>'Dados de Entrada'!$E$3</f>
        <v>5.3</v>
      </c>
      <c r="D3" s="95">
        <f ca="1">'Dados de Entrada'!$I$3</f>
        <v>44300</v>
      </c>
      <c r="E3" s="92"/>
      <c r="F3" s="78"/>
      <c r="G3" s="77"/>
      <c r="H3" s="67"/>
      <c r="I3" s="78"/>
      <c r="J3" s="67"/>
      <c r="K3" s="67"/>
      <c r="L3" s="67"/>
      <c r="M3" s="77"/>
      <c r="N3" s="77"/>
      <c r="O3" s="77"/>
      <c r="P3" s="67"/>
      <c r="Q3" s="67"/>
      <c r="R3" s="67"/>
      <c r="S3" s="67"/>
      <c r="T3" s="67"/>
      <c r="U3" s="67"/>
      <c r="V3" s="67"/>
      <c r="W3" s="67"/>
      <c r="Y3" s="84"/>
      <c r="Z3" s="67"/>
      <c r="AB3" s="67"/>
      <c r="AC3" s="84"/>
    </row>
    <row r="4" spans="1:37" ht="11.25" customHeight="1" x14ac:dyDescent="0.2">
      <c r="A4" s="91" t="str">
        <f>'Dados de Entrada'!$A$4</f>
        <v>Exchange Rate =&gt; EUR</v>
      </c>
      <c r="B4" s="67"/>
      <c r="C4" s="94">
        <f>'Dados de Entrada'!$E$4</f>
        <v>6.34</v>
      </c>
      <c r="D4" s="93">
        <f ca="1">'Dados de Entrada'!$I$4</f>
        <v>44300</v>
      </c>
      <c r="E4" s="92"/>
      <c r="F4" s="78"/>
      <c r="G4" s="77"/>
      <c r="H4" s="67"/>
      <c r="I4" s="78"/>
      <c r="J4" s="67"/>
      <c r="K4" s="67"/>
      <c r="L4" s="67"/>
      <c r="M4" s="77"/>
      <c r="N4" s="77"/>
      <c r="O4" s="77"/>
      <c r="P4" s="67"/>
      <c r="Q4" s="67"/>
      <c r="R4" s="67"/>
      <c r="S4" s="67"/>
      <c r="T4" s="67"/>
      <c r="U4" s="67"/>
      <c r="V4" s="67"/>
      <c r="W4" s="67"/>
      <c r="Y4" s="84"/>
      <c r="Z4" s="67"/>
      <c r="AB4" s="67"/>
      <c r="AC4" s="84"/>
    </row>
    <row r="5" spans="1:37" ht="11.25" customHeight="1" x14ac:dyDescent="0.2">
      <c r="A5" s="91" t="str">
        <f>'Dados de Entrada'!$A$5</f>
        <v>Import Tax EUA</v>
      </c>
      <c r="B5" s="67"/>
      <c r="C5" s="90">
        <f>'Dados de Entrada'!$E$5</f>
        <v>0.19</v>
      </c>
      <c r="D5" s="89"/>
      <c r="E5" s="67"/>
      <c r="F5" s="78"/>
      <c r="G5" s="77"/>
      <c r="H5" s="67"/>
      <c r="I5" s="78"/>
      <c r="J5" s="67"/>
      <c r="K5" s="67"/>
      <c r="L5" s="67"/>
      <c r="M5" s="77"/>
      <c r="N5" s="77"/>
      <c r="O5" s="77"/>
      <c r="P5" s="67"/>
      <c r="Q5" s="67"/>
      <c r="R5" s="67"/>
      <c r="S5" s="67"/>
      <c r="T5" s="67"/>
      <c r="U5" s="67"/>
      <c r="V5" s="67"/>
      <c r="W5" s="67"/>
      <c r="Y5" s="84"/>
      <c r="Z5" s="67"/>
      <c r="AB5" s="67"/>
      <c r="AC5" s="84"/>
    </row>
    <row r="6" spans="1:37" ht="11.25" customHeight="1" thickBot="1" x14ac:dyDescent="0.25">
      <c r="A6" s="88" t="str">
        <f>'Dados de Entrada'!$A$6</f>
        <v>Import Tax Europe</v>
      </c>
      <c r="B6" s="74"/>
      <c r="C6" s="87">
        <f>'Dados de Entrada'!$E$6</f>
        <v>0.2</v>
      </c>
      <c r="D6" s="86"/>
      <c r="E6" s="67"/>
      <c r="F6" s="78"/>
      <c r="G6" s="77"/>
      <c r="H6" s="67"/>
      <c r="I6" s="78"/>
      <c r="J6" s="67"/>
      <c r="K6" s="67"/>
      <c r="L6" s="67"/>
      <c r="M6" s="77"/>
      <c r="N6" s="77"/>
      <c r="O6" s="77"/>
      <c r="P6" s="67"/>
      <c r="Q6" s="67"/>
      <c r="R6" s="67"/>
      <c r="S6" s="67"/>
      <c r="T6" s="67"/>
      <c r="U6" s="67"/>
      <c r="V6" s="67"/>
      <c r="W6" s="67"/>
      <c r="Y6" s="84"/>
      <c r="Z6" s="67"/>
      <c r="AB6" s="67"/>
      <c r="AC6" s="84"/>
    </row>
    <row r="7" spans="1:37" ht="11.25" hidden="1" customHeight="1" thickBot="1" x14ac:dyDescent="0.25">
      <c r="A7" s="88" t="e">
        <f>'Dados de Entrada'!#REF!</f>
        <v>#REF!</v>
      </c>
      <c r="B7" s="74"/>
      <c r="C7" s="87" t="e">
        <f>'Dados de Entrada'!#REF!</f>
        <v>#REF!</v>
      </c>
      <c r="D7" s="86"/>
      <c r="E7" s="67"/>
      <c r="F7" s="85"/>
      <c r="G7" s="77"/>
      <c r="H7" s="67"/>
      <c r="I7" s="78"/>
      <c r="J7" s="67"/>
      <c r="K7" s="67"/>
      <c r="L7" s="67"/>
      <c r="M7" s="77"/>
      <c r="N7" s="76"/>
      <c r="O7" s="67"/>
      <c r="P7" s="67"/>
      <c r="Q7" s="67"/>
      <c r="R7" s="67"/>
      <c r="S7" s="67"/>
      <c r="T7" s="67"/>
      <c r="U7" s="67"/>
      <c r="V7" s="67"/>
      <c r="W7" s="67"/>
      <c r="Y7" s="84"/>
      <c r="Z7" s="67"/>
      <c r="AB7" s="67"/>
      <c r="AC7" s="84"/>
    </row>
    <row r="8" spans="1:37" ht="12" customHeight="1" thickBot="1" x14ac:dyDescent="0.25">
      <c r="B8" s="83"/>
      <c r="C8" s="82"/>
      <c r="D8" s="81"/>
      <c r="E8" s="80"/>
      <c r="F8" s="79"/>
      <c r="G8" s="77"/>
      <c r="H8" s="67"/>
      <c r="I8" s="78"/>
      <c r="J8" s="67"/>
      <c r="K8" s="67"/>
      <c r="L8" s="67"/>
      <c r="M8" s="77"/>
      <c r="N8" s="76"/>
      <c r="O8" s="67"/>
      <c r="P8" s="67"/>
      <c r="Q8" s="67"/>
      <c r="R8" s="67"/>
      <c r="S8" s="67"/>
      <c r="T8" s="67"/>
      <c r="U8" s="67"/>
      <c r="V8" s="67"/>
      <c r="W8" s="75"/>
      <c r="X8" s="74"/>
      <c r="Y8" s="73" t="s">
        <v>98</v>
      </c>
      <c r="Z8" s="72"/>
      <c r="AA8" s="71"/>
      <c r="AB8" s="70" t="s">
        <v>97</v>
      </c>
      <c r="AC8" s="69"/>
      <c r="AD8" s="68"/>
      <c r="AE8" s="67"/>
    </row>
    <row r="9" spans="1:37" s="56" customFormat="1" ht="55.5" customHeight="1" thickBot="1" x14ac:dyDescent="0.25">
      <c r="A9" s="62" t="s">
        <v>96</v>
      </c>
      <c r="B9" s="65" t="s">
        <v>95</v>
      </c>
      <c r="C9" s="65" t="s">
        <v>94</v>
      </c>
      <c r="D9" s="66" t="s">
        <v>93</v>
      </c>
      <c r="E9" s="65" t="s">
        <v>92</v>
      </c>
      <c r="F9" s="64" t="s">
        <v>91</v>
      </c>
      <c r="G9" s="63" t="s">
        <v>90</v>
      </c>
      <c r="H9" s="62" t="s">
        <v>89</v>
      </c>
      <c r="I9" s="57" t="s">
        <v>88</v>
      </c>
      <c r="J9" s="61" t="s">
        <v>87</v>
      </c>
      <c r="K9" s="61" t="s">
        <v>86</v>
      </c>
      <c r="L9" s="58" t="s">
        <v>85</v>
      </c>
      <c r="M9" s="58" t="s">
        <v>84</v>
      </c>
      <c r="N9" s="58" t="s">
        <v>83</v>
      </c>
      <c r="O9" s="58" t="s">
        <v>82</v>
      </c>
      <c r="P9" s="58" t="s">
        <v>81</v>
      </c>
      <c r="Q9" s="58" t="s">
        <v>80</v>
      </c>
      <c r="R9" s="58" t="s">
        <v>79</v>
      </c>
      <c r="S9" s="58" t="s">
        <v>78</v>
      </c>
      <c r="T9" s="58" t="s">
        <v>77</v>
      </c>
      <c r="U9" s="58" t="s">
        <v>76</v>
      </c>
      <c r="V9" s="58" t="s">
        <v>75</v>
      </c>
      <c r="W9" s="58" t="s">
        <v>74</v>
      </c>
      <c r="X9" s="58" t="s">
        <v>73</v>
      </c>
      <c r="Y9" s="60" t="s">
        <v>72</v>
      </c>
      <c r="Z9" s="60" t="s">
        <v>71</v>
      </c>
      <c r="AA9" s="60" t="s">
        <v>70</v>
      </c>
      <c r="AB9" s="59" t="s">
        <v>69</v>
      </c>
      <c r="AC9" s="59" t="s">
        <v>68</v>
      </c>
      <c r="AD9" s="59" t="s">
        <v>67</v>
      </c>
      <c r="AE9" s="57" t="s">
        <v>66</v>
      </c>
      <c r="AF9" s="57" t="s">
        <v>65</v>
      </c>
      <c r="AG9" s="58" t="s">
        <v>64</v>
      </c>
      <c r="AH9" s="58" t="s">
        <v>63</v>
      </c>
      <c r="AI9" s="58" t="s">
        <v>62</v>
      </c>
      <c r="AJ9" s="57" t="s">
        <v>61</v>
      </c>
      <c r="AK9" s="18"/>
    </row>
    <row r="10" spans="1:37" s="24" customFormat="1" ht="11.25" customHeight="1" outlineLevel="1" thickBot="1" x14ac:dyDescent="0.25">
      <c r="A10" s="54"/>
      <c r="B10" s="176" t="s">
        <v>210</v>
      </c>
      <c r="C10" s="146">
        <v>3099028001</v>
      </c>
      <c r="D10" s="149" t="str">
        <f>IFERROR(VLOOKUP(C10,'Material Comprado'!$B$4:$E$155,2,),"")</f>
        <v/>
      </c>
      <c r="E10" s="146" t="s">
        <v>211</v>
      </c>
      <c r="F10" s="166">
        <v>1</v>
      </c>
      <c r="G10" s="52"/>
      <c r="H10" s="147">
        <v>24000</v>
      </c>
      <c r="I10" s="147">
        <v>1000</v>
      </c>
      <c r="J10" s="51">
        <f>'Dados de Entrada'!$M$9</f>
        <v>1</v>
      </c>
      <c r="K10" s="50"/>
      <c r="L10" s="38"/>
      <c r="M10" s="48"/>
      <c r="N10" s="152" t="str">
        <f>IFERROR(VLOOKUP(C10,'Custo Hora'!$B$3:$D$74,2,),"")</f>
        <v/>
      </c>
      <c r="O10" s="48"/>
      <c r="P10" s="148">
        <v>0</v>
      </c>
      <c r="Q10" s="148"/>
      <c r="R10" s="49"/>
      <c r="S10" s="48"/>
      <c r="T10" s="38"/>
      <c r="U10" s="38"/>
      <c r="V10" s="47" t="str">
        <f>IFERROR((VLOOKUP(C10,'Material Comprado'!$B$2:$E$175,4,FALSE)),"0")</f>
        <v>0</v>
      </c>
      <c r="W10" s="38">
        <f>((((T10*$C$3)*(1+$C$5))+((U10*$C$4)*(1+$C$6))+V10)*F10)</f>
        <v>0</v>
      </c>
      <c r="X10" s="46"/>
      <c r="Y10" s="45"/>
      <c r="Z10" s="45"/>
      <c r="AA10" s="44"/>
      <c r="AB10" s="43" t="str">
        <f>IFERROR(((P10*VLOOKUP(C10,'Custo Hora'!$B$3:$D$74,3,)/60)*F10),"0")</f>
        <v>0</v>
      </c>
      <c r="AC10" s="43" t="str">
        <f>IFERROR(((Q10*VLOOKUP(C10,'Custo Hora'!$B$3:$D$74,3,))/(I10/J10)),"0")</f>
        <v>0</v>
      </c>
      <c r="AD10" s="42">
        <f t="shared" ref="AD10:AD16" si="0">W10+AB10+AC10+X10</f>
        <v>0</v>
      </c>
      <c r="AE10" s="41"/>
      <c r="AF10" s="40"/>
      <c r="AG10" s="39"/>
      <c r="AH10" s="38"/>
      <c r="AI10" s="37"/>
      <c r="AJ10" s="37"/>
      <c r="AK10" s="18">
        <f>AD10/$AD$17</f>
        <v>0</v>
      </c>
    </row>
    <row r="11" spans="1:37" s="24" customFormat="1" ht="11.25" customHeight="1" outlineLevel="1" collapsed="1" thickBot="1" x14ac:dyDescent="0.25">
      <c r="A11" s="54"/>
      <c r="B11" s="141"/>
      <c r="C11" s="149">
        <v>3099028001</v>
      </c>
      <c r="D11" s="149" t="str">
        <f>IFERROR(VLOOKUP(C11,'Material Comprado'!$B$4:$E$155,2,),"")</f>
        <v/>
      </c>
      <c r="E11" s="53" t="s">
        <v>184</v>
      </c>
      <c r="F11" s="167">
        <v>1</v>
      </c>
      <c r="G11" s="52"/>
      <c r="H11" s="147">
        <v>24000</v>
      </c>
      <c r="I11" s="147">
        <v>1000</v>
      </c>
      <c r="J11" s="51">
        <f>'Dados de Entrada'!$M$9</f>
        <v>1</v>
      </c>
      <c r="K11" s="50"/>
      <c r="L11" s="38"/>
      <c r="M11" s="48"/>
      <c r="N11" s="152" t="str">
        <f>IFERROR(VLOOKUP(C11,'Custo Hora'!$B$3:$D$74,2,),"")</f>
        <v/>
      </c>
      <c r="O11" s="48"/>
      <c r="P11" s="148"/>
      <c r="Q11" s="148"/>
      <c r="R11" s="49"/>
      <c r="S11" s="48"/>
      <c r="T11" s="38"/>
      <c r="U11" s="38"/>
      <c r="V11" s="47" t="str">
        <f>IFERROR((VLOOKUP(C11,'Material Comprado'!$B$2:$E$175,4,FALSE)),"0")</f>
        <v>0</v>
      </c>
      <c r="W11" s="38">
        <f t="shared" ref="W11:W16" si="1">((((T11*$C$3)*(1+$C$5))+((U11*$C$4)*(1+$C$6))+V11)*F11)</f>
        <v>0</v>
      </c>
      <c r="X11" s="46"/>
      <c r="Y11" s="45"/>
      <c r="Z11" s="45"/>
      <c r="AA11" s="44"/>
      <c r="AB11" s="43" t="str">
        <f>IFERROR(((P11*VLOOKUP(C11,'Custo Hora'!$B$3:$D$74,3,)/60)*F11),"0")</f>
        <v>0</v>
      </c>
      <c r="AC11" s="43" t="str">
        <f>IFERROR(((Q11*VLOOKUP(C11,'Custo Hora'!$B$3:$D$74,3,))/(I11/J11)),"0")</f>
        <v>0</v>
      </c>
      <c r="AD11" s="42">
        <f t="shared" si="0"/>
        <v>0</v>
      </c>
      <c r="AE11" s="41"/>
      <c r="AF11" s="40"/>
      <c r="AG11" s="39"/>
      <c r="AH11" s="38"/>
      <c r="AI11" s="37"/>
      <c r="AJ11" s="37"/>
      <c r="AK11" s="18">
        <f>AD11/$AD$17</f>
        <v>0</v>
      </c>
    </row>
    <row r="12" spans="1:37" s="24" customFormat="1" ht="11.25" customHeight="1" outlineLevel="1" thickBot="1" x14ac:dyDescent="0.25">
      <c r="A12" s="54"/>
      <c r="B12" s="141"/>
      <c r="C12" s="181" t="s">
        <v>260</v>
      </c>
      <c r="D12" s="149" t="str">
        <f>IFERROR(VLOOKUP(C12,'Material Comprado'!$B$4:$E$155,2,),"")</f>
        <v/>
      </c>
      <c r="E12" s="53" t="s">
        <v>212</v>
      </c>
      <c r="F12" s="167">
        <v>1</v>
      </c>
      <c r="G12" s="52"/>
      <c r="H12" s="147">
        <v>24000</v>
      </c>
      <c r="I12" s="147">
        <v>1000</v>
      </c>
      <c r="J12" s="51">
        <f>'Dados de Entrada'!$M$9</f>
        <v>1</v>
      </c>
      <c r="K12" s="50"/>
      <c r="L12" s="38"/>
      <c r="M12" s="48"/>
      <c r="N12" s="55" t="str">
        <f>IFERROR(VLOOKUP(C12,'Custo Hora'!$B$3:$D$74,2,),"")</f>
        <v>FRB001 - CENTRO USINAGEM BROTHER TC-32B</v>
      </c>
      <c r="O12" s="48"/>
      <c r="P12" s="151">
        <v>5</v>
      </c>
      <c r="Q12" s="151">
        <v>2</v>
      </c>
      <c r="R12" s="49"/>
      <c r="S12" s="48"/>
      <c r="T12" s="38"/>
      <c r="U12" s="38"/>
      <c r="V12" s="47" t="str">
        <f>IFERROR((VLOOKUP(C12,'Material Comprado'!$B$2:$E$175,4,FALSE)),"0")</f>
        <v>0</v>
      </c>
      <c r="W12" s="38">
        <f t="shared" si="1"/>
        <v>0</v>
      </c>
      <c r="X12" s="46"/>
      <c r="Y12" s="45"/>
      <c r="Z12" s="45"/>
      <c r="AA12" s="44"/>
      <c r="AB12" s="43">
        <f>IFERROR(((P12*VLOOKUP(C12,'Custo Hora'!$B$3:$D$74,3,)/60)*F12),"0")</f>
        <v>10</v>
      </c>
      <c r="AC12" s="43">
        <f>IFERROR(((Q12*VLOOKUP(C12,'Custo Hora'!$B$3:$D$74,3,))/(I12/J12)),"0")</f>
        <v>0.24</v>
      </c>
      <c r="AD12" s="42">
        <f t="shared" si="0"/>
        <v>10.24</v>
      </c>
      <c r="AE12" s="41"/>
      <c r="AF12" s="40"/>
      <c r="AG12" s="39"/>
      <c r="AH12" s="38"/>
      <c r="AI12" s="37"/>
      <c r="AJ12" s="37"/>
      <c r="AK12" s="18">
        <f>AD12/$AD$17</f>
        <v>0.21455510546165665</v>
      </c>
    </row>
    <row r="13" spans="1:37" s="24" customFormat="1" ht="11.25" customHeight="1" outlineLevel="1" x14ac:dyDescent="0.2">
      <c r="A13" s="54"/>
      <c r="B13" s="141"/>
      <c r="C13" s="181" t="s">
        <v>45</v>
      </c>
      <c r="D13" s="149"/>
      <c r="E13" s="53" t="s">
        <v>212</v>
      </c>
      <c r="F13" s="167">
        <v>1</v>
      </c>
      <c r="G13" s="52"/>
      <c r="H13" s="147">
        <v>24000</v>
      </c>
      <c r="I13" s="147">
        <v>1000</v>
      </c>
      <c r="J13" s="51">
        <v>1</v>
      </c>
      <c r="K13" s="50"/>
      <c r="L13" s="38"/>
      <c r="M13" s="48"/>
      <c r="N13" s="55" t="str">
        <f>IFERROR(VLOOKUP(C13,'Custo Hora'!$B$3:$D$74,2,),"")</f>
        <v>RET003 - R.CV.P.50.01 RETIFICA</v>
      </c>
      <c r="O13" s="48"/>
      <c r="P13" s="151">
        <v>8</v>
      </c>
      <c r="Q13" s="151">
        <v>2</v>
      </c>
      <c r="R13" s="49"/>
      <c r="S13" s="48"/>
      <c r="T13" s="38"/>
      <c r="U13" s="38"/>
      <c r="V13" s="47"/>
      <c r="W13" s="38"/>
      <c r="X13" s="46"/>
      <c r="Y13" s="45"/>
      <c r="Z13" s="45"/>
      <c r="AA13" s="44"/>
      <c r="AB13" s="43">
        <f>IFERROR(((P13*VLOOKUP(C13,'Custo Hora'!$B$3:$D$74,3,)/60)*F13),"0")</f>
        <v>10.666666666666666</v>
      </c>
      <c r="AC13" s="43">
        <f>IFERROR(((Q13*VLOOKUP(C13,'Custo Hora'!$B$3:$D$74,3,))/(I13/J13)),"0")</f>
        <v>0.16</v>
      </c>
      <c r="AD13" s="42">
        <f t="shared" si="0"/>
        <v>10.826666666666666</v>
      </c>
      <c r="AE13" s="41"/>
      <c r="AF13" s="40"/>
      <c r="AG13" s="39"/>
      <c r="AH13" s="38"/>
      <c r="AI13" s="37"/>
      <c r="AJ13" s="37"/>
      <c r="AK13" s="18">
        <f>AD13/$AD$17</f>
        <v>0.2268473250453974</v>
      </c>
    </row>
    <row r="14" spans="1:37" s="24" customFormat="1" ht="11.25" customHeight="1" outlineLevel="1" x14ac:dyDescent="0.2">
      <c r="A14" s="54"/>
      <c r="B14" s="141"/>
      <c r="C14" s="181"/>
      <c r="D14" s="149"/>
      <c r="E14" s="53"/>
      <c r="F14" s="167"/>
      <c r="G14" s="52"/>
      <c r="H14" s="150"/>
      <c r="I14" s="150"/>
      <c r="J14" s="51"/>
      <c r="K14" s="50"/>
      <c r="L14" s="38"/>
      <c r="M14" s="48"/>
      <c r="N14" s="55"/>
      <c r="O14" s="48"/>
      <c r="P14" s="151"/>
      <c r="Q14" s="151"/>
      <c r="R14" s="49"/>
      <c r="S14" s="48"/>
      <c r="T14" s="38"/>
      <c r="U14" s="38"/>
      <c r="V14" s="47"/>
      <c r="W14" s="38"/>
      <c r="X14" s="46"/>
      <c r="Y14" s="45"/>
      <c r="Z14" s="45"/>
      <c r="AA14" s="44"/>
      <c r="AB14" s="43"/>
      <c r="AC14" s="43"/>
      <c r="AD14" s="42"/>
      <c r="AE14" s="41"/>
      <c r="AF14" s="40"/>
      <c r="AG14" s="39"/>
      <c r="AH14" s="38"/>
      <c r="AI14" s="37"/>
      <c r="AJ14" s="37"/>
      <c r="AK14" s="18"/>
    </row>
    <row r="15" spans="1:37" s="24" customFormat="1" ht="11.25" customHeight="1" outlineLevel="1" x14ac:dyDescent="0.2">
      <c r="A15" s="54"/>
      <c r="B15" s="141"/>
      <c r="C15" s="149" t="s">
        <v>265</v>
      </c>
      <c r="D15" s="149" t="s">
        <v>267</v>
      </c>
      <c r="E15" s="53" t="s">
        <v>266</v>
      </c>
      <c r="F15" s="167">
        <v>1</v>
      </c>
      <c r="G15" s="52"/>
      <c r="H15" s="150">
        <v>24000</v>
      </c>
      <c r="I15" s="150">
        <v>1000</v>
      </c>
      <c r="J15" s="51">
        <v>1</v>
      </c>
      <c r="K15" s="50"/>
      <c r="L15" s="38"/>
      <c r="M15" s="48"/>
      <c r="N15" s="55"/>
      <c r="O15" s="48"/>
      <c r="P15" s="151"/>
      <c r="Q15" s="151"/>
      <c r="R15" s="49"/>
      <c r="S15" s="48"/>
      <c r="T15" s="38"/>
      <c r="U15" s="38"/>
      <c r="V15" s="47">
        <v>7.2</v>
      </c>
      <c r="W15" s="38">
        <v>7.2</v>
      </c>
      <c r="X15" s="46"/>
      <c r="Y15" s="45"/>
      <c r="Z15" s="45"/>
      <c r="AA15" s="44"/>
      <c r="AB15" s="43" t="str">
        <f>IFERROR(((P15*VLOOKUP(C15,'Custo Hora'!$B$3:$D$74,3,)/60)*F15),"0")</f>
        <v>0</v>
      </c>
      <c r="AC15" s="43" t="str">
        <f>IFERROR(((Q15*VLOOKUP(C15,'Custo Hora'!$B$3:$D$74,3,))/(I15/J15)),"0")</f>
        <v>0</v>
      </c>
      <c r="AD15" s="42">
        <f t="shared" si="0"/>
        <v>7.2</v>
      </c>
      <c r="AE15" s="41"/>
      <c r="AF15" s="40"/>
      <c r="AG15" s="39"/>
      <c r="AH15" s="38"/>
      <c r="AI15" s="37"/>
      <c r="AJ15" s="37"/>
      <c r="AK15" s="18">
        <f>AD15/$AD$17</f>
        <v>0.15085905852772735</v>
      </c>
    </row>
    <row r="16" spans="1:37" s="24" customFormat="1" ht="11.25" customHeight="1" outlineLevel="1" collapsed="1" thickBot="1" x14ac:dyDescent="0.25">
      <c r="A16" s="54"/>
      <c r="B16" s="141"/>
      <c r="C16" s="149">
        <v>3095028001</v>
      </c>
      <c r="D16" s="149" t="str">
        <f>IFERROR(VLOOKUP(C16,'Material Comprado'!$B$4:$E$155,2,),"")</f>
        <v>PLACA DE ENCOSTO FUNDIDA</v>
      </c>
      <c r="E16" s="53" t="s">
        <v>184</v>
      </c>
      <c r="F16" s="167">
        <v>1</v>
      </c>
      <c r="G16" s="52"/>
      <c r="H16" s="150">
        <v>24000</v>
      </c>
      <c r="I16" s="150">
        <v>1000</v>
      </c>
      <c r="J16" s="51">
        <f>'Dados de Entrada'!$M$9</f>
        <v>1</v>
      </c>
      <c r="K16" s="50"/>
      <c r="L16" s="38"/>
      <c r="M16" s="48"/>
      <c r="N16" s="152" t="str">
        <f>IFERROR(VLOOKUP(C16,'Custo Hora'!$B$3:$D$74,2,),"")</f>
        <v/>
      </c>
      <c r="O16" s="48"/>
      <c r="P16" s="148"/>
      <c r="Q16" s="148"/>
      <c r="R16" s="49"/>
      <c r="S16" s="48"/>
      <c r="T16" s="38"/>
      <c r="U16" s="38"/>
      <c r="V16" s="47">
        <f>IFERROR((VLOOKUP(C16,'Material Comprado'!$B$2:$E$175,4,FALSE)),"0")</f>
        <v>19.46</v>
      </c>
      <c r="W16" s="38">
        <f t="shared" si="1"/>
        <v>19.46</v>
      </c>
      <c r="X16" s="46"/>
      <c r="Y16" s="45"/>
      <c r="Z16" s="45"/>
      <c r="AA16" s="44"/>
      <c r="AB16" s="43" t="str">
        <f>IFERROR(((P16*VLOOKUP(C16,'Custo Hora'!$B$3:$D$74,3,)/60)*F16),"0")</f>
        <v>0</v>
      </c>
      <c r="AC16" s="43" t="str">
        <f>IFERROR(((Q16*VLOOKUP(C16,'Custo Hora'!$B$3:$D$74,3,))/(I16/J16)),"0")</f>
        <v>0</v>
      </c>
      <c r="AD16" s="42">
        <f t="shared" si="0"/>
        <v>19.46</v>
      </c>
      <c r="AE16" s="41"/>
      <c r="AF16" s="40"/>
      <c r="AG16" s="39"/>
      <c r="AH16" s="38"/>
      <c r="AI16" s="37"/>
      <c r="AJ16" s="37"/>
      <c r="AK16" s="18">
        <f>AD16/$AD$17</f>
        <v>0.40773851096521863</v>
      </c>
    </row>
    <row r="17" spans="1:37" s="24" customFormat="1" ht="22.5" customHeight="1" thickBot="1" x14ac:dyDescent="0.25">
      <c r="A17" s="36">
        <f>A10</f>
        <v>0</v>
      </c>
      <c r="B17" s="36" t="str">
        <f>B10</f>
        <v>0</v>
      </c>
      <c r="C17" s="140">
        <f>C10</f>
        <v>3099028001</v>
      </c>
      <c r="D17" s="36" t="str">
        <f>D10</f>
        <v/>
      </c>
      <c r="E17" s="36" t="str">
        <f>E10</f>
        <v>PA</v>
      </c>
      <c r="F17" s="36">
        <f>F10</f>
        <v>1</v>
      </c>
      <c r="G17" s="36">
        <f>G10</f>
        <v>0</v>
      </c>
      <c r="H17" s="36">
        <f>H10</f>
        <v>24000</v>
      </c>
      <c r="I17" s="36">
        <f>I10</f>
        <v>1000</v>
      </c>
      <c r="J17" s="36">
        <f>J10</f>
        <v>1</v>
      </c>
      <c r="K17" s="36">
        <f>K10</f>
        <v>0</v>
      </c>
      <c r="L17" s="36">
        <f>L10</f>
        <v>0</v>
      </c>
      <c r="M17" s="36">
        <f>M10</f>
        <v>0</v>
      </c>
      <c r="N17" s="35"/>
      <c r="O17" s="34">
        <f>SUM(O10:O16)</f>
        <v>0</v>
      </c>
      <c r="P17" s="33">
        <f>SUM(P10:P16)</f>
        <v>13</v>
      </c>
      <c r="Q17" s="33">
        <f>SUM(Q10:Q16)</f>
        <v>4</v>
      </c>
      <c r="R17" s="33"/>
      <c r="S17" s="33">
        <f>SUM(S10:S16)</f>
        <v>0</v>
      </c>
      <c r="T17" s="33">
        <f>SUM(T10:T16)</f>
        <v>0</v>
      </c>
      <c r="U17" s="33">
        <f>SUM(U10:U16)</f>
        <v>0</v>
      </c>
      <c r="V17" s="33"/>
      <c r="W17" s="33">
        <f>SUM(W10:W16)</f>
        <v>26.66</v>
      </c>
      <c r="X17" s="32">
        <f>SUM(X10:X16)</f>
        <v>0</v>
      </c>
      <c r="Y17" s="31">
        <f>SUM(Y10:Y16)</f>
        <v>0</v>
      </c>
      <c r="Z17" s="31">
        <f>SUM(Z10:Z16)</f>
        <v>0</v>
      </c>
      <c r="AA17" s="30">
        <f>SUM(AA10:AA16)</f>
        <v>0</v>
      </c>
      <c r="AB17" s="29">
        <f>SUM(AB10:AB16)</f>
        <v>20.666666666666664</v>
      </c>
      <c r="AC17" s="29">
        <f>SUM(AC10:AC16)</f>
        <v>0.4</v>
      </c>
      <c r="AD17" s="29">
        <f>SUM(AD10:AD16)</f>
        <v>47.726666666666667</v>
      </c>
      <c r="AE17" s="28"/>
      <c r="AF17" s="27"/>
      <c r="AG17" s="26"/>
      <c r="AH17" s="26"/>
      <c r="AI17" s="26"/>
      <c r="AJ17" s="25"/>
      <c r="AK17" s="18">
        <f t="shared" ref="AK17" si="2">AD17/$AD$17</f>
        <v>1</v>
      </c>
    </row>
    <row r="18" spans="1:37" ht="10.8" thickBot="1" x14ac:dyDescent="0.25">
      <c r="A18" s="54"/>
      <c r="B18" s="176" t="s">
        <v>210</v>
      </c>
      <c r="C18" s="146">
        <v>3099028001</v>
      </c>
      <c r="D18" s="149" t="str">
        <f>IFERROR(VLOOKUP(C18,'Material Comprado'!$B$4:$E$155,2,),"")</f>
        <v/>
      </c>
      <c r="E18" s="146" t="s">
        <v>211</v>
      </c>
      <c r="F18" s="166">
        <v>1</v>
      </c>
      <c r="G18" s="52"/>
      <c r="H18" s="147">
        <v>24000</v>
      </c>
      <c r="I18" s="147">
        <v>1000</v>
      </c>
      <c r="J18" s="51">
        <f>'Dados de Entrada'!$M$9</f>
        <v>1</v>
      </c>
      <c r="K18" s="50"/>
      <c r="L18" s="38"/>
      <c r="M18" s="48"/>
      <c r="N18" s="152" t="str">
        <f>IFERROR(VLOOKUP(C18,'Custo Hora'!$B$3:$D$74,2,),"")</f>
        <v/>
      </c>
      <c r="O18" s="48"/>
      <c r="P18" s="148">
        <v>0</v>
      </c>
      <c r="Q18" s="148"/>
      <c r="R18" s="49"/>
      <c r="S18" s="48"/>
      <c r="T18" s="38"/>
      <c r="U18" s="38"/>
      <c r="V18" s="47" t="str">
        <f>IFERROR((VLOOKUP(C18,'Material Comprado'!$B$2:$E$175,4,FALSE)),"0")</f>
        <v>0</v>
      </c>
      <c r="W18" s="38">
        <f>((((T18*$C$3)*(1+$C$5))+((U18*$C$4)*(1+$C$6))+V18)*F18)</f>
        <v>0</v>
      </c>
      <c r="X18" s="46"/>
      <c r="Y18" s="45"/>
      <c r="Z18" s="45"/>
      <c r="AA18" s="44"/>
      <c r="AB18" s="43" t="str">
        <f>IFERROR(((P18*VLOOKUP(C18,'Custo Hora'!$B$3:$D$74,3,)/60)*F18),"0")</f>
        <v>0</v>
      </c>
      <c r="AC18" s="43" t="str">
        <f>IFERROR(((Q18*VLOOKUP(C18,'Custo Hora'!$B$3:$D$74,3,))/(I18/J18)),"0")</f>
        <v>0</v>
      </c>
      <c r="AD18" s="42">
        <f t="shared" ref="AD18:AD23" si="3">W18+AB18+AC18+X18</f>
        <v>0</v>
      </c>
      <c r="AE18" s="41"/>
      <c r="AF18" s="40"/>
      <c r="AG18" s="39"/>
      <c r="AH18" s="38"/>
      <c r="AI18" s="37"/>
      <c r="AJ18" s="37"/>
      <c r="AK18" s="18">
        <f>AD18/$AD$24</f>
        <v>0</v>
      </c>
    </row>
    <row r="19" spans="1:37" ht="10.8" thickBot="1" x14ac:dyDescent="0.25">
      <c r="A19" s="54"/>
      <c r="B19" s="141"/>
      <c r="C19" s="149">
        <v>3099028001</v>
      </c>
      <c r="D19" s="149" t="str">
        <f>IFERROR(VLOOKUP(C19,'Material Comprado'!$B$4:$E$155,2,),"")</f>
        <v/>
      </c>
      <c r="E19" s="53" t="s">
        <v>184</v>
      </c>
      <c r="F19" s="167">
        <v>1</v>
      </c>
      <c r="G19" s="52"/>
      <c r="H19" s="147">
        <v>24000</v>
      </c>
      <c r="I19" s="150">
        <v>1000</v>
      </c>
      <c r="J19" s="51">
        <f>'Dados de Entrada'!$M$9</f>
        <v>1</v>
      </c>
      <c r="K19" s="50"/>
      <c r="L19" s="38"/>
      <c r="M19" s="48"/>
      <c r="N19" s="152" t="str">
        <f>IFERROR(VLOOKUP(C19,'Custo Hora'!$B$3:$D$74,2,),"")</f>
        <v/>
      </c>
      <c r="O19" s="48"/>
      <c r="P19" s="148"/>
      <c r="Q19" s="148"/>
      <c r="R19" s="49"/>
      <c r="S19" s="48"/>
      <c r="T19" s="38"/>
      <c r="U19" s="38"/>
      <c r="V19" s="47" t="str">
        <f>IFERROR((VLOOKUP(C19,'Material Comprado'!$B$2:$E$175,4,FALSE)),"0")</f>
        <v>0</v>
      </c>
      <c r="W19" s="38">
        <f t="shared" ref="W19:W20" si="4">((((T19*$C$3)*(1+$C$5))+((U19*$C$4)*(1+$C$6))+V19)*F19)</f>
        <v>0</v>
      </c>
      <c r="X19" s="46"/>
      <c r="Y19" s="45"/>
      <c r="Z19" s="45"/>
      <c r="AA19" s="44"/>
      <c r="AB19" s="43" t="str">
        <f>IFERROR(((P19*VLOOKUP(C19,'Custo Hora'!$B$3:$D$74,3,)/60)*F19),"0")</f>
        <v>0</v>
      </c>
      <c r="AC19" s="43" t="str">
        <f>IFERROR(((Q19*VLOOKUP(C19,'Custo Hora'!$B$3:$D$74,3,))/(I19/J19)),"0")</f>
        <v>0</v>
      </c>
      <c r="AD19" s="42">
        <f t="shared" si="3"/>
        <v>0</v>
      </c>
      <c r="AE19" s="41"/>
      <c r="AF19" s="40"/>
      <c r="AG19" s="39"/>
      <c r="AH19" s="38"/>
      <c r="AI19" s="37"/>
      <c r="AJ19" s="37"/>
      <c r="AK19" s="18">
        <f>AD19/$AD$24</f>
        <v>0</v>
      </c>
    </row>
    <row r="20" spans="1:37" x14ac:dyDescent="0.2">
      <c r="A20" s="54"/>
      <c r="B20" s="141"/>
      <c r="C20" s="181" t="s">
        <v>260</v>
      </c>
      <c r="D20" s="149" t="str">
        <f>IFERROR(VLOOKUP(C20,'Material Comprado'!$B$4:$E$155,2,),"")</f>
        <v/>
      </c>
      <c r="E20" s="53" t="s">
        <v>212</v>
      </c>
      <c r="F20" s="167">
        <v>1</v>
      </c>
      <c r="G20" s="52"/>
      <c r="H20" s="147">
        <v>24000</v>
      </c>
      <c r="I20" s="150">
        <v>1000</v>
      </c>
      <c r="J20" s="51">
        <f>'Dados de Entrada'!$M$9</f>
        <v>1</v>
      </c>
      <c r="K20" s="50"/>
      <c r="L20" s="38"/>
      <c r="M20" s="48"/>
      <c r="N20" s="55" t="str">
        <f>IFERROR(VLOOKUP(C20,'Custo Hora'!$B$3:$D$74,2,),"")</f>
        <v>FRB001 - CENTRO USINAGEM BROTHER TC-32B</v>
      </c>
      <c r="O20" s="48"/>
      <c r="P20" s="151">
        <v>5</v>
      </c>
      <c r="Q20" s="151">
        <v>1</v>
      </c>
      <c r="R20" s="49"/>
      <c r="S20" s="48"/>
      <c r="T20" s="38"/>
      <c r="U20" s="38"/>
      <c r="V20" s="47" t="str">
        <f>IFERROR((VLOOKUP(C20,'Material Comprado'!$B$2:$E$175,4,FALSE)),"0")</f>
        <v>0</v>
      </c>
      <c r="W20" s="38">
        <f t="shared" si="4"/>
        <v>0</v>
      </c>
      <c r="X20" s="46"/>
      <c r="Y20" s="45"/>
      <c r="Z20" s="45"/>
      <c r="AA20" s="44"/>
      <c r="AB20" s="43">
        <f>IFERROR(((P20*VLOOKUP(C20,'Custo Hora'!$B$3:$D$74,3,)/60)*F20),"0")</f>
        <v>10</v>
      </c>
      <c r="AC20" s="43">
        <f>IFERROR(((Q20*VLOOKUP(C20,'Custo Hora'!$B$3:$D$74,3,))/(I20/J20)),"0")</f>
        <v>0.12</v>
      </c>
      <c r="AD20" s="42">
        <f t="shared" si="3"/>
        <v>10.119999999999999</v>
      </c>
      <c r="AE20" s="41"/>
      <c r="AF20" s="40"/>
      <c r="AG20" s="39"/>
      <c r="AH20" s="38"/>
      <c r="AI20" s="37"/>
      <c r="AJ20" s="37"/>
      <c r="AK20" s="18">
        <f>AD20/$AD$24</f>
        <v>0.27514953779227841</v>
      </c>
    </row>
    <row r="21" spans="1:37" x14ac:dyDescent="0.2">
      <c r="A21" s="54"/>
      <c r="B21" s="141"/>
      <c r="C21" s="181"/>
      <c r="D21" s="149"/>
      <c r="E21" s="53"/>
      <c r="F21" s="167"/>
      <c r="G21" s="52"/>
      <c r="H21" s="150"/>
      <c r="I21" s="150"/>
      <c r="J21" s="51"/>
      <c r="K21" s="50"/>
      <c r="L21" s="38"/>
      <c r="M21" s="48"/>
      <c r="N21" s="55"/>
      <c r="O21" s="48"/>
      <c r="P21" s="151"/>
      <c r="Q21" s="151"/>
      <c r="R21" s="49"/>
      <c r="S21" s="48"/>
      <c r="T21" s="38"/>
      <c r="U21" s="38"/>
      <c r="V21" s="47"/>
      <c r="W21" s="38"/>
      <c r="X21" s="46"/>
      <c r="Y21" s="45"/>
      <c r="Z21" s="45"/>
      <c r="AA21" s="44"/>
      <c r="AB21" s="43"/>
      <c r="AC21" s="43"/>
      <c r="AD21" s="42"/>
      <c r="AE21" s="41"/>
      <c r="AF21" s="40"/>
      <c r="AG21" s="39"/>
      <c r="AH21" s="38"/>
      <c r="AI21" s="37"/>
      <c r="AJ21" s="37"/>
    </row>
    <row r="22" spans="1:37" x14ac:dyDescent="0.2">
      <c r="A22" s="54"/>
      <c r="B22" s="141"/>
      <c r="C22" s="149" t="s">
        <v>265</v>
      </c>
      <c r="D22" s="149" t="s">
        <v>267</v>
      </c>
      <c r="E22" s="53" t="s">
        <v>266</v>
      </c>
      <c r="F22" s="167">
        <v>1</v>
      </c>
      <c r="G22" s="52"/>
      <c r="H22" s="150">
        <v>2400</v>
      </c>
      <c r="I22" s="150">
        <v>1000</v>
      </c>
      <c r="J22" s="51"/>
      <c r="K22" s="50"/>
      <c r="L22" s="38"/>
      <c r="M22" s="48"/>
      <c r="N22" s="55"/>
      <c r="O22" s="48"/>
      <c r="P22" s="151"/>
      <c r="Q22" s="151"/>
      <c r="R22" s="49"/>
      <c r="S22" s="48"/>
      <c r="T22" s="38"/>
      <c r="U22" s="38"/>
      <c r="V22" s="47">
        <v>7.2</v>
      </c>
      <c r="W22" s="38">
        <v>7.2</v>
      </c>
      <c r="X22" s="46"/>
      <c r="Y22" s="45"/>
      <c r="Z22" s="45"/>
      <c r="AA22" s="44"/>
      <c r="AB22" s="43" t="str">
        <f>IFERROR(((P22*VLOOKUP(C22,'Custo Hora'!$B$3:$D$74,3,)/60)*F22),"0")</f>
        <v>0</v>
      </c>
      <c r="AC22" s="43" t="str">
        <f>IFERROR(((Q22*VLOOKUP(C22,'Custo Hora'!$B$3:$D$74,3,))/(I22/J22)),"0")</f>
        <v>0</v>
      </c>
      <c r="AD22" s="42">
        <f t="shared" si="3"/>
        <v>7.2</v>
      </c>
      <c r="AE22" s="41"/>
      <c r="AF22" s="40"/>
      <c r="AG22" s="39"/>
      <c r="AH22" s="38"/>
      <c r="AI22" s="37"/>
      <c r="AJ22" s="37"/>
      <c r="AK22" s="18">
        <f>AD22/$AD$24</f>
        <v>0.19575856443719414</v>
      </c>
    </row>
    <row r="23" spans="1:37" ht="10.8" thickBot="1" x14ac:dyDescent="0.25">
      <c r="A23" s="54"/>
      <c r="B23" s="141"/>
      <c r="C23" s="149">
        <v>3095028001</v>
      </c>
      <c r="D23" s="149" t="str">
        <f>IFERROR(VLOOKUP(C23,'Material Comprado'!$B$4:$E$155,2,),"")</f>
        <v>PLACA DE ENCOSTO FUNDIDA</v>
      </c>
      <c r="E23" s="53" t="s">
        <v>184</v>
      </c>
      <c r="F23" s="167">
        <v>1</v>
      </c>
      <c r="G23" s="52"/>
      <c r="H23" s="150">
        <v>24000</v>
      </c>
      <c r="I23" s="150">
        <v>1000</v>
      </c>
      <c r="J23" s="51">
        <f>'Dados de Entrada'!$M$9</f>
        <v>1</v>
      </c>
      <c r="K23" s="50"/>
      <c r="L23" s="38"/>
      <c r="M23" s="48"/>
      <c r="N23" s="152" t="str">
        <f>IFERROR(VLOOKUP(C23,'Custo Hora'!$B$3:$D$74,2,),"")</f>
        <v/>
      </c>
      <c r="O23" s="48"/>
      <c r="P23" s="148"/>
      <c r="Q23" s="148"/>
      <c r="R23" s="49"/>
      <c r="S23" s="48"/>
      <c r="T23" s="38"/>
      <c r="U23" s="38"/>
      <c r="V23" s="47">
        <f>IFERROR((VLOOKUP(C23,'Material Comprado'!$B$2:$E$175,4,FALSE)),"0")</f>
        <v>19.46</v>
      </c>
      <c r="W23" s="38">
        <f t="shared" ref="W23" si="5">((((T23*$C$3)*(1+$C$5))+((U23*$C$4)*(1+$C$6))+V23)*F23)</f>
        <v>19.46</v>
      </c>
      <c r="X23" s="46"/>
      <c r="Y23" s="45"/>
      <c r="Z23" s="45"/>
      <c r="AA23" s="44"/>
      <c r="AB23" s="43" t="str">
        <f>IFERROR(((P23*VLOOKUP(C23,'Custo Hora'!$B$3:$D$74,3,)/60)*F23),"0")</f>
        <v>0</v>
      </c>
      <c r="AC23" s="43" t="str">
        <f>IFERROR(((Q23*VLOOKUP(C23,'Custo Hora'!$B$3:$D$74,3,))/(I23/J23)),"0")</f>
        <v>0</v>
      </c>
      <c r="AD23" s="42">
        <f t="shared" si="3"/>
        <v>19.46</v>
      </c>
      <c r="AE23" s="41"/>
      <c r="AF23" s="40"/>
      <c r="AG23" s="39"/>
      <c r="AH23" s="38"/>
      <c r="AI23" s="37"/>
      <c r="AJ23" s="37"/>
      <c r="AK23" s="18">
        <f>AD23/$AD$24</f>
        <v>0.52909189777052745</v>
      </c>
    </row>
    <row r="24" spans="1:37" ht="20.399999999999999" customHeight="1" thickBot="1" x14ac:dyDescent="0.25">
      <c r="A24" s="36">
        <f t="shared" ref="A24:M24" si="6">A18</f>
        <v>0</v>
      </c>
      <c r="B24" s="36" t="str">
        <f t="shared" si="6"/>
        <v>0</v>
      </c>
      <c r="C24" s="140">
        <f t="shared" si="6"/>
        <v>3099028001</v>
      </c>
      <c r="D24" s="36" t="str">
        <f t="shared" si="6"/>
        <v/>
      </c>
      <c r="E24" s="36" t="str">
        <f t="shared" si="6"/>
        <v>PA</v>
      </c>
      <c r="F24" s="36">
        <f t="shared" si="6"/>
        <v>1</v>
      </c>
      <c r="G24" s="36">
        <f t="shared" si="6"/>
        <v>0</v>
      </c>
      <c r="H24" s="36">
        <f t="shared" si="6"/>
        <v>24000</v>
      </c>
      <c r="I24" s="36">
        <f t="shared" si="6"/>
        <v>1000</v>
      </c>
      <c r="J24" s="36">
        <f t="shared" si="6"/>
        <v>1</v>
      </c>
      <c r="K24" s="36">
        <f t="shared" si="6"/>
        <v>0</v>
      </c>
      <c r="L24" s="36">
        <f t="shared" si="6"/>
        <v>0</v>
      </c>
      <c r="M24" s="36">
        <f t="shared" si="6"/>
        <v>0</v>
      </c>
      <c r="N24" s="35"/>
      <c r="O24" s="34">
        <f>SUM(O18:O23)</f>
        <v>0</v>
      </c>
      <c r="P24" s="33">
        <f>SUM(P18:P23)</f>
        <v>5</v>
      </c>
      <c r="Q24" s="33">
        <f>SUM(Q18:Q23)</f>
        <v>1</v>
      </c>
      <c r="R24" s="33"/>
      <c r="S24" s="33">
        <f>SUM(S18:S23)</f>
        <v>0</v>
      </c>
      <c r="T24" s="33">
        <f>SUM(T18:T23)</f>
        <v>0</v>
      </c>
      <c r="U24" s="33">
        <f>SUM(U18:U23)</f>
        <v>0</v>
      </c>
      <c r="V24" s="33"/>
      <c r="W24" s="33">
        <f>SUM(W18:W23)</f>
        <v>26.66</v>
      </c>
      <c r="X24" s="32">
        <f>SUM(X18:X23)</f>
        <v>0</v>
      </c>
      <c r="Y24" s="31">
        <f>SUM(Y18:Y23)</f>
        <v>0</v>
      </c>
      <c r="Z24" s="31">
        <f>SUM(Z18:Z23)</f>
        <v>0</v>
      </c>
      <c r="AA24" s="30">
        <f>SUM(AA18:AA23)</f>
        <v>0</v>
      </c>
      <c r="AB24" s="29">
        <f>SUM(AB18:AB23)</f>
        <v>10</v>
      </c>
      <c r="AC24" s="29">
        <f>SUM(AC18:AC23)</f>
        <v>0.12</v>
      </c>
      <c r="AD24" s="29">
        <f>SUM(AD18:AD23)</f>
        <v>36.78</v>
      </c>
      <c r="AE24" s="28"/>
      <c r="AF24" s="27"/>
      <c r="AG24" s="26"/>
      <c r="AH24" s="26"/>
      <c r="AI24" s="26"/>
      <c r="AJ24" s="25"/>
      <c r="AK24" s="18">
        <f>AD24/$AD$24</f>
        <v>1</v>
      </c>
    </row>
  </sheetData>
  <autoFilter ref="A9:AJ17" xr:uid="{00000000-0009-0000-0000-000001000000}"/>
  <conditionalFormatting sqref="R10:U16 R18:U23">
    <cfRule type="expression" dxfId="9" priority="812">
      <formula>$G10="P"</formula>
    </cfRule>
    <cfRule type="expression" dxfId="8" priority="813">
      <formula>$G10=1</formula>
    </cfRule>
  </conditionalFormatting>
  <conditionalFormatting sqref="L10:N16 L18:N23">
    <cfRule type="expression" dxfId="7" priority="814">
      <formula>$G10="M"</formula>
    </cfRule>
  </conditionalFormatting>
  <conditionalFormatting sqref="O10:O16 P13:P15 O18:O23 P20:P22">
    <cfRule type="expression" dxfId="6" priority="811">
      <formula>#REF!="M"</formula>
    </cfRule>
  </conditionalFormatting>
  <conditionalFormatting sqref="AK25:AK64035 AK1:AK9">
    <cfRule type="dataBar" priority="81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{11E0F7CF-D6BE-4242-8D87-FC5FF0972253}</x14:id>
        </ext>
      </extLst>
    </cfRule>
    <cfRule type="colorScale" priority="819">
      <colorScale>
        <cfvo type="min"/>
        <cfvo type="max"/>
        <color rgb="FFFCFCFF"/>
        <color rgb="FFF8696B"/>
      </colorScale>
    </cfRule>
  </conditionalFormatting>
  <conditionalFormatting sqref="P10:Q10">
    <cfRule type="expression" dxfId="5" priority="146">
      <formula>#REF!="M"</formula>
    </cfRule>
  </conditionalFormatting>
  <conditionalFormatting sqref="P11:Q11 P16:Q16 Q13:Q15 Q20:Q22">
    <cfRule type="expression" dxfId="4" priority="147">
      <formula>$I11="M"</formula>
    </cfRule>
  </conditionalFormatting>
  <conditionalFormatting sqref="Q12">
    <cfRule type="expression" dxfId="3" priority="138">
      <formula>$I12="M"</formula>
    </cfRule>
  </conditionalFormatting>
  <conditionalFormatting sqref="P12">
    <cfRule type="expression" dxfId="2" priority="137">
      <formula>#REF!="M"</formula>
    </cfRule>
  </conditionalFormatting>
  <conditionalFormatting sqref="AK17">
    <cfRule type="dataBar" priority="198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{8F06DA9B-3DC6-4624-B90B-F572261D7918}</x14:id>
        </ext>
      </extLst>
    </cfRule>
    <cfRule type="colorScale" priority="1981">
      <colorScale>
        <cfvo type="min"/>
        <cfvo type="max"/>
        <color rgb="FFFCFCFF"/>
        <color rgb="FFF8696B"/>
      </colorScale>
    </cfRule>
  </conditionalFormatting>
  <conditionalFormatting sqref="P18:Q18">
    <cfRule type="expression" dxfId="1" priority="4">
      <formula>#REF!="M"</formula>
    </cfRule>
  </conditionalFormatting>
  <conditionalFormatting sqref="P19:Q19 P23:Q23">
    <cfRule type="expression" dxfId="0" priority="5">
      <formula>$I19="M"</formula>
    </cfRule>
  </conditionalFormatting>
  <conditionalFormatting sqref="AK10:AK16">
    <cfRule type="dataBar" priority="227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{455B98F4-5810-429B-93AF-097F522502D1}</x14:id>
        </ext>
      </extLst>
    </cfRule>
    <cfRule type="colorScale" priority="2272">
      <colorScale>
        <cfvo type="min"/>
        <cfvo type="max"/>
        <color rgb="FFFCFCFF"/>
        <color rgb="FFF8696B"/>
      </colorScale>
    </cfRule>
  </conditionalFormatting>
  <conditionalFormatting sqref="AK18:AK24">
    <cfRule type="dataBar" priority="228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{8923BC4A-E26C-4D90-A2EC-403904A1A4A4}</x14:id>
        </ext>
      </extLst>
    </cfRule>
    <cfRule type="colorScale" priority="2288">
      <colorScale>
        <cfvo type="min"/>
        <cfvo type="max"/>
        <color rgb="FFFCFCFF"/>
        <color rgb="FFF8696B"/>
      </colorScale>
    </cfRule>
  </conditionalFormatting>
  <printOptions horizontalCentered="1"/>
  <pageMargins left="0.19685039370078741" right="0.19685039370078741" top="0.15748031496062992" bottom="7.874015748031496E-2" header="0.15748031496062992" footer="0.11811023622047245"/>
  <pageSetup paperSize="620" scale="66" orientation="landscape" horizontalDpi="4294967295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1E0F7CF-D6BE-4242-8D87-FC5FF0972253}">
            <x14:dataBar minLength="0" maxLength="100" negativeBarColorSameAsPositive="1" axisPosition="none">
              <x14:cfvo type="min"/>
              <x14:cfvo type="max"/>
            </x14:dataBar>
          </x14:cfRule>
          <xm:sqref>AK25:AK64035 AK1:AK9</xm:sqref>
        </x14:conditionalFormatting>
        <x14:conditionalFormatting xmlns:xm="http://schemas.microsoft.com/office/excel/2006/main">
          <x14:cfRule type="dataBar" id="{8F06DA9B-3DC6-4624-B90B-F572261D7918}">
            <x14:dataBar minLength="0" maxLength="100" negativeBarColorSameAsPositive="1" axisPosition="none">
              <x14:cfvo type="min"/>
              <x14:cfvo type="max"/>
            </x14:dataBar>
          </x14:cfRule>
          <xm:sqref>AK17</xm:sqref>
        </x14:conditionalFormatting>
        <x14:conditionalFormatting xmlns:xm="http://schemas.microsoft.com/office/excel/2006/main">
          <x14:cfRule type="dataBar" id="{455B98F4-5810-429B-93AF-097F522502D1}">
            <x14:dataBar minLength="0" maxLength="100" negativeBarColorSameAsPositive="1" axisPosition="none">
              <x14:cfvo type="min"/>
              <x14:cfvo type="max"/>
            </x14:dataBar>
          </x14:cfRule>
          <xm:sqref>AK10:AK16</xm:sqref>
        </x14:conditionalFormatting>
        <x14:conditionalFormatting xmlns:xm="http://schemas.microsoft.com/office/excel/2006/main">
          <x14:cfRule type="dataBar" id="{8923BC4A-E26C-4D90-A2EC-403904A1A4A4}">
            <x14:dataBar minLength="0" maxLength="100" negativeBarColorSameAsPositive="1" axisPosition="none">
              <x14:cfvo type="min"/>
              <x14:cfvo type="max"/>
            </x14:dataBar>
          </x14:cfRule>
          <xm:sqref>AK18:AK24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74"/>
  <sheetViews>
    <sheetView topLeftCell="A4" workbookViewId="0">
      <selection activeCell="D16" sqref="D16"/>
    </sheetView>
  </sheetViews>
  <sheetFormatPr defaultColWidth="9.109375" defaultRowHeight="13.2" x14ac:dyDescent="0.25"/>
  <cols>
    <col min="1" max="1" width="4.109375" style="1" customWidth="1"/>
    <col min="2" max="2" width="13.88671875" style="1" customWidth="1"/>
    <col min="3" max="3" width="65.5546875" style="1" customWidth="1"/>
    <col min="4" max="4" width="12.109375" style="1" bestFit="1" customWidth="1"/>
    <col min="5" max="16384" width="9.109375" style="1"/>
  </cols>
  <sheetData>
    <row r="1" spans="2:4" ht="13.8" thickBot="1" x14ac:dyDescent="0.3"/>
    <row r="2" spans="2:4" ht="15.6" thickBot="1" x14ac:dyDescent="0.3">
      <c r="B2" s="16" t="s">
        <v>3</v>
      </c>
      <c r="C2" s="16" t="s">
        <v>2</v>
      </c>
      <c r="D2" s="15" t="s">
        <v>60</v>
      </c>
    </row>
    <row r="3" spans="2:4" x14ac:dyDescent="0.25">
      <c r="B3" s="14" t="s">
        <v>59</v>
      </c>
      <c r="C3" s="13" t="s">
        <v>58</v>
      </c>
      <c r="D3" s="12">
        <v>60</v>
      </c>
    </row>
    <row r="4" spans="2:4" x14ac:dyDescent="0.25">
      <c r="B4" s="11" t="s">
        <v>8</v>
      </c>
      <c r="C4" s="4" t="s">
        <v>7</v>
      </c>
      <c r="D4" s="10">
        <v>80</v>
      </c>
    </row>
    <row r="5" spans="2:4" x14ac:dyDescent="0.25">
      <c r="B5" s="138" t="s">
        <v>133</v>
      </c>
      <c r="C5" s="4" t="s">
        <v>141</v>
      </c>
      <c r="D5" s="10">
        <v>120</v>
      </c>
    </row>
    <row r="6" spans="2:4" x14ac:dyDescent="0.25">
      <c r="B6" s="138" t="s">
        <v>132</v>
      </c>
      <c r="C6" s="4" t="s">
        <v>138</v>
      </c>
      <c r="D6" s="10">
        <v>60</v>
      </c>
    </row>
    <row r="7" spans="2:4" x14ac:dyDescent="0.25">
      <c r="B7" s="11" t="s">
        <v>51</v>
      </c>
      <c r="C7" s="4" t="s">
        <v>50</v>
      </c>
      <c r="D7" s="10">
        <v>60</v>
      </c>
    </row>
    <row r="8" spans="2:4" x14ac:dyDescent="0.25">
      <c r="B8" s="11" t="s">
        <v>16</v>
      </c>
      <c r="C8" s="4" t="s">
        <v>15</v>
      </c>
      <c r="D8" s="10">
        <v>60</v>
      </c>
    </row>
    <row r="9" spans="2:4" x14ac:dyDescent="0.25">
      <c r="B9" s="11" t="s">
        <v>20</v>
      </c>
      <c r="C9" s="4" t="s">
        <v>19</v>
      </c>
      <c r="D9" s="10">
        <v>60</v>
      </c>
    </row>
    <row r="10" spans="2:4" x14ac:dyDescent="0.25">
      <c r="B10" s="11" t="s">
        <v>37</v>
      </c>
      <c r="C10" s="4" t="s">
        <v>145</v>
      </c>
      <c r="D10" s="10">
        <v>100</v>
      </c>
    </row>
    <row r="11" spans="2:4" x14ac:dyDescent="0.25">
      <c r="B11" s="138" t="s">
        <v>146</v>
      </c>
      <c r="C11" s="4" t="s">
        <v>149</v>
      </c>
      <c r="D11" s="10">
        <v>100</v>
      </c>
    </row>
    <row r="12" spans="2:4" x14ac:dyDescent="0.25">
      <c r="B12" s="11" t="s">
        <v>142</v>
      </c>
      <c r="C12" s="4" t="s">
        <v>143</v>
      </c>
      <c r="D12" s="10">
        <v>100</v>
      </c>
    </row>
    <row r="13" spans="2:4" x14ac:dyDescent="0.25">
      <c r="B13" s="11" t="s">
        <v>49</v>
      </c>
      <c r="C13" s="4" t="s">
        <v>48</v>
      </c>
      <c r="D13" s="10">
        <v>100</v>
      </c>
    </row>
    <row r="14" spans="2:4" x14ac:dyDescent="0.25">
      <c r="B14" s="11" t="s">
        <v>168</v>
      </c>
      <c r="C14" s="4" t="s">
        <v>169</v>
      </c>
      <c r="D14" s="10">
        <v>120</v>
      </c>
    </row>
    <row r="15" spans="2:4" x14ac:dyDescent="0.25">
      <c r="B15" s="138" t="s">
        <v>260</v>
      </c>
      <c r="C15" s="4" t="s">
        <v>261</v>
      </c>
      <c r="D15" s="10">
        <v>120</v>
      </c>
    </row>
    <row r="16" spans="2:4" x14ac:dyDescent="0.25">
      <c r="B16" s="11" t="s">
        <v>30</v>
      </c>
      <c r="C16" s="4" t="s">
        <v>29</v>
      </c>
      <c r="D16" s="10">
        <v>100</v>
      </c>
    </row>
    <row r="17" spans="2:4" x14ac:dyDescent="0.25">
      <c r="B17" s="11" t="s">
        <v>28</v>
      </c>
      <c r="C17" s="4" t="s">
        <v>27</v>
      </c>
      <c r="D17" s="10">
        <v>100</v>
      </c>
    </row>
    <row r="18" spans="2:4" x14ac:dyDescent="0.25">
      <c r="B18" s="11" t="s">
        <v>47</v>
      </c>
      <c r="C18" s="4" t="s">
        <v>46</v>
      </c>
      <c r="D18" s="10">
        <v>100</v>
      </c>
    </row>
    <row r="19" spans="2:4" x14ac:dyDescent="0.25">
      <c r="B19" s="11" t="s">
        <v>26</v>
      </c>
      <c r="C19" s="4" t="s">
        <v>25</v>
      </c>
      <c r="D19" s="10">
        <v>60</v>
      </c>
    </row>
    <row r="20" spans="2:4" x14ac:dyDescent="0.25">
      <c r="B20" s="11" t="s">
        <v>43</v>
      </c>
      <c r="C20" s="4" t="s">
        <v>42</v>
      </c>
      <c r="D20" s="10">
        <v>60</v>
      </c>
    </row>
    <row r="21" spans="2:4" x14ac:dyDescent="0.25">
      <c r="B21" s="138" t="s">
        <v>135</v>
      </c>
      <c r="C21" s="4" t="s">
        <v>140</v>
      </c>
      <c r="D21" s="10">
        <v>80</v>
      </c>
    </row>
    <row r="22" spans="2:4" x14ac:dyDescent="0.25">
      <c r="B22" s="11" t="s">
        <v>113</v>
      </c>
      <c r="C22" s="4" t="s">
        <v>114</v>
      </c>
      <c r="D22" s="10">
        <v>80</v>
      </c>
    </row>
    <row r="23" spans="2:4" x14ac:dyDescent="0.25">
      <c r="B23" s="11" t="s">
        <v>34</v>
      </c>
      <c r="C23" s="4" t="s">
        <v>33</v>
      </c>
      <c r="D23" s="10">
        <v>80</v>
      </c>
    </row>
    <row r="24" spans="2:4" x14ac:dyDescent="0.25">
      <c r="B24" s="11" t="s">
        <v>12</v>
      </c>
      <c r="C24" s="4" t="s">
        <v>11</v>
      </c>
      <c r="D24" s="10">
        <v>80</v>
      </c>
    </row>
    <row r="25" spans="2:4" x14ac:dyDescent="0.25">
      <c r="B25" s="11" t="s">
        <v>36</v>
      </c>
      <c r="C25" s="4" t="s">
        <v>35</v>
      </c>
      <c r="D25" s="10">
        <v>80</v>
      </c>
    </row>
    <row r="26" spans="2:4" x14ac:dyDescent="0.25">
      <c r="B26" s="138" t="s">
        <v>147</v>
      </c>
      <c r="C26" s="4" t="s">
        <v>148</v>
      </c>
      <c r="D26" s="10">
        <v>80</v>
      </c>
    </row>
    <row r="27" spans="2:4" x14ac:dyDescent="0.25">
      <c r="B27" s="11" t="s">
        <v>125</v>
      </c>
      <c r="C27" s="4" t="s">
        <v>124</v>
      </c>
      <c r="D27" s="10">
        <v>100</v>
      </c>
    </row>
    <row r="28" spans="2:4" x14ac:dyDescent="0.25">
      <c r="B28" s="11" t="s">
        <v>182</v>
      </c>
      <c r="C28" s="4" t="s">
        <v>124</v>
      </c>
      <c r="D28" s="10">
        <v>100</v>
      </c>
    </row>
    <row r="29" spans="2:4" x14ac:dyDescent="0.25">
      <c r="B29" s="11" t="s">
        <v>41</v>
      </c>
      <c r="C29" s="4" t="s">
        <v>40</v>
      </c>
      <c r="D29" s="10">
        <v>0</v>
      </c>
    </row>
    <row r="30" spans="2:4" x14ac:dyDescent="0.25">
      <c r="B30" s="138" t="s">
        <v>130</v>
      </c>
      <c r="C30" s="4" t="s">
        <v>136</v>
      </c>
      <c r="D30" s="10">
        <v>60</v>
      </c>
    </row>
    <row r="31" spans="2:4" x14ac:dyDescent="0.25">
      <c r="B31" s="11" t="s">
        <v>57</v>
      </c>
      <c r="C31" s="4" t="s">
        <v>56</v>
      </c>
      <c r="D31" s="10">
        <v>60</v>
      </c>
    </row>
    <row r="32" spans="2:4" x14ac:dyDescent="0.25">
      <c r="B32" s="11" t="s">
        <v>53</v>
      </c>
      <c r="C32" s="4" t="s">
        <v>52</v>
      </c>
      <c r="D32" s="10">
        <v>80</v>
      </c>
    </row>
    <row r="33" spans="2:4" x14ac:dyDescent="0.25">
      <c r="B33" s="11" t="s">
        <v>39</v>
      </c>
      <c r="C33" s="4" t="s">
        <v>38</v>
      </c>
      <c r="D33" s="10">
        <v>70</v>
      </c>
    </row>
    <row r="34" spans="2:4" x14ac:dyDescent="0.25">
      <c r="B34" s="11" t="s">
        <v>14</v>
      </c>
      <c r="C34" s="4" t="s">
        <v>13</v>
      </c>
      <c r="D34" s="10">
        <v>70</v>
      </c>
    </row>
    <row r="35" spans="2:4" x14ac:dyDescent="0.25">
      <c r="B35" s="11" t="s">
        <v>18</v>
      </c>
      <c r="C35" s="4" t="s">
        <v>17</v>
      </c>
      <c r="D35" s="10">
        <v>80</v>
      </c>
    </row>
    <row r="36" spans="2:4" x14ac:dyDescent="0.25">
      <c r="B36" s="11" t="s">
        <v>112</v>
      </c>
      <c r="C36" s="4" t="s">
        <v>180</v>
      </c>
      <c r="D36" s="10">
        <v>60</v>
      </c>
    </row>
    <row r="37" spans="2:4" x14ac:dyDescent="0.25">
      <c r="B37" s="11" t="s">
        <v>45</v>
      </c>
      <c r="C37" s="4" t="s">
        <v>44</v>
      </c>
      <c r="D37" s="10">
        <v>80</v>
      </c>
    </row>
    <row r="38" spans="2:4" x14ac:dyDescent="0.25">
      <c r="B38" s="11" t="s">
        <v>24</v>
      </c>
      <c r="C38" s="4" t="s">
        <v>23</v>
      </c>
      <c r="D38" s="10">
        <v>80</v>
      </c>
    </row>
    <row r="39" spans="2:4" x14ac:dyDescent="0.25">
      <c r="B39" s="11" t="s">
        <v>22</v>
      </c>
      <c r="C39" s="4" t="s">
        <v>21</v>
      </c>
      <c r="D39" s="10">
        <v>80</v>
      </c>
    </row>
    <row r="40" spans="2:4" x14ac:dyDescent="0.25">
      <c r="B40" s="11" t="s">
        <v>32</v>
      </c>
      <c r="C40" s="4" t="s">
        <v>31</v>
      </c>
      <c r="D40" s="10">
        <v>80</v>
      </c>
    </row>
    <row r="41" spans="2:4" x14ac:dyDescent="0.25">
      <c r="B41" s="11" t="s">
        <v>115</v>
      </c>
      <c r="C41" s="4" t="s">
        <v>127</v>
      </c>
      <c r="D41" s="10">
        <v>80</v>
      </c>
    </row>
    <row r="42" spans="2:4" x14ac:dyDescent="0.25">
      <c r="B42" s="11" t="s">
        <v>108</v>
      </c>
      <c r="C42" s="4" t="s">
        <v>109</v>
      </c>
      <c r="D42" s="10">
        <v>80</v>
      </c>
    </row>
    <row r="43" spans="2:4" x14ac:dyDescent="0.25">
      <c r="B43" s="11" t="s">
        <v>6</v>
      </c>
      <c r="C43" s="4" t="s">
        <v>5</v>
      </c>
      <c r="D43" s="10">
        <v>60</v>
      </c>
    </row>
    <row r="44" spans="2:4" x14ac:dyDescent="0.25">
      <c r="B44" s="138" t="s">
        <v>131</v>
      </c>
      <c r="C44" s="4" t="s">
        <v>137</v>
      </c>
      <c r="D44" s="10">
        <v>80</v>
      </c>
    </row>
    <row r="45" spans="2:4" x14ac:dyDescent="0.25">
      <c r="B45" s="11" t="s">
        <v>55</v>
      </c>
      <c r="C45" s="4" t="s">
        <v>54</v>
      </c>
      <c r="D45" s="10">
        <v>60</v>
      </c>
    </row>
    <row r="46" spans="2:4" x14ac:dyDescent="0.25">
      <c r="B46" s="11" t="s">
        <v>170</v>
      </c>
      <c r="C46" s="4" t="s">
        <v>144</v>
      </c>
      <c r="D46" s="10">
        <v>80</v>
      </c>
    </row>
    <row r="47" spans="2:4" x14ac:dyDescent="0.25">
      <c r="B47" s="138" t="s">
        <v>171</v>
      </c>
      <c r="C47" s="4" t="s">
        <v>126</v>
      </c>
      <c r="D47" s="10">
        <v>80</v>
      </c>
    </row>
    <row r="48" spans="2:4" x14ac:dyDescent="0.25">
      <c r="B48" s="11" t="s">
        <v>172</v>
      </c>
      <c r="C48" s="4" t="s">
        <v>123</v>
      </c>
      <c r="D48" s="10">
        <v>80</v>
      </c>
    </row>
    <row r="49" spans="2:4" x14ac:dyDescent="0.25">
      <c r="B49" s="11" t="s">
        <v>173</v>
      </c>
      <c r="C49" s="4" t="s">
        <v>174</v>
      </c>
      <c r="D49" s="10">
        <v>80</v>
      </c>
    </row>
    <row r="50" spans="2:4" x14ac:dyDescent="0.25">
      <c r="B50" s="11" t="s">
        <v>176</v>
      </c>
      <c r="C50" s="4" t="s">
        <v>175</v>
      </c>
      <c r="D50" s="10">
        <v>80</v>
      </c>
    </row>
    <row r="51" spans="2:4" x14ac:dyDescent="0.25">
      <c r="B51" s="138" t="s">
        <v>178</v>
      </c>
      <c r="C51" s="4" t="s">
        <v>179</v>
      </c>
      <c r="D51" s="10">
        <v>80</v>
      </c>
    </row>
    <row r="52" spans="2:4" x14ac:dyDescent="0.25">
      <c r="B52" s="138" t="s">
        <v>134</v>
      </c>
      <c r="C52" s="4" t="s">
        <v>139</v>
      </c>
      <c r="D52" s="10">
        <v>80</v>
      </c>
    </row>
    <row r="53" spans="2:4" x14ac:dyDescent="0.25">
      <c r="B53" s="11" t="s">
        <v>110</v>
      </c>
      <c r="C53" s="4" t="s">
        <v>111</v>
      </c>
      <c r="D53" s="10">
        <v>60</v>
      </c>
    </row>
    <row r="54" spans="2:4" x14ac:dyDescent="0.25">
      <c r="B54" s="11" t="s">
        <v>10</v>
      </c>
      <c r="C54" s="4" t="s">
        <v>9</v>
      </c>
      <c r="D54" s="10">
        <v>80</v>
      </c>
    </row>
    <row r="55" spans="2:4" x14ac:dyDescent="0.25">
      <c r="B55" s="11" t="s">
        <v>181</v>
      </c>
      <c r="C55" s="4" t="s">
        <v>177</v>
      </c>
      <c r="D55" s="10">
        <v>80</v>
      </c>
    </row>
    <row r="56" spans="2:4" x14ac:dyDescent="0.25">
      <c r="B56" s="11" t="s">
        <v>133</v>
      </c>
      <c r="C56" s="4" t="s">
        <v>141</v>
      </c>
      <c r="D56" s="10">
        <v>120</v>
      </c>
    </row>
    <row r="57" spans="2:4" x14ac:dyDescent="0.25">
      <c r="B57" s="11"/>
      <c r="C57" s="4"/>
      <c r="D57" s="10"/>
    </row>
    <row r="58" spans="2:4" x14ac:dyDescent="0.25">
      <c r="B58" s="11"/>
      <c r="C58" s="4"/>
      <c r="D58" s="10"/>
    </row>
    <row r="59" spans="2:4" x14ac:dyDescent="0.25">
      <c r="B59" s="11"/>
      <c r="C59" s="4"/>
      <c r="D59" s="10"/>
    </row>
    <row r="60" spans="2:4" x14ac:dyDescent="0.25">
      <c r="B60" s="11"/>
      <c r="C60" s="4"/>
      <c r="D60" s="10"/>
    </row>
    <row r="61" spans="2:4" x14ac:dyDescent="0.25">
      <c r="B61" s="11"/>
      <c r="C61" s="4"/>
      <c r="D61" s="10"/>
    </row>
    <row r="62" spans="2:4" x14ac:dyDescent="0.25">
      <c r="B62" s="11"/>
      <c r="C62" s="4"/>
      <c r="D62" s="10"/>
    </row>
    <row r="63" spans="2:4" x14ac:dyDescent="0.25">
      <c r="B63" s="11"/>
      <c r="C63" s="4"/>
      <c r="D63" s="10"/>
    </row>
    <row r="64" spans="2:4" x14ac:dyDescent="0.25">
      <c r="B64" s="11"/>
      <c r="C64" s="4"/>
      <c r="D64" s="10"/>
    </row>
    <row r="65" spans="2:4" x14ac:dyDescent="0.25">
      <c r="B65" s="11"/>
      <c r="C65" s="4"/>
      <c r="D65" s="10"/>
    </row>
    <row r="66" spans="2:4" x14ac:dyDescent="0.25">
      <c r="B66" s="11"/>
      <c r="C66" s="4"/>
      <c r="D66" s="10"/>
    </row>
    <row r="67" spans="2:4" x14ac:dyDescent="0.25">
      <c r="B67" s="11"/>
      <c r="C67" s="4"/>
      <c r="D67" s="10"/>
    </row>
    <row r="68" spans="2:4" x14ac:dyDescent="0.25">
      <c r="B68" s="11"/>
      <c r="C68" s="4"/>
      <c r="D68" s="10"/>
    </row>
    <row r="69" spans="2:4" x14ac:dyDescent="0.25">
      <c r="B69" s="11"/>
      <c r="C69" s="4"/>
      <c r="D69" s="10"/>
    </row>
    <row r="70" spans="2:4" x14ac:dyDescent="0.25">
      <c r="B70" s="11"/>
      <c r="C70" s="4"/>
      <c r="D70" s="10"/>
    </row>
    <row r="71" spans="2:4" x14ac:dyDescent="0.25">
      <c r="B71" s="11"/>
      <c r="C71" s="134"/>
      <c r="D71" s="10"/>
    </row>
    <row r="72" spans="2:4" x14ac:dyDescent="0.25">
      <c r="B72" s="11"/>
      <c r="C72" s="4"/>
      <c r="D72" s="10"/>
    </row>
    <row r="73" spans="2:4" x14ac:dyDescent="0.25">
      <c r="B73" s="11"/>
      <c r="C73" s="4"/>
      <c r="D73" s="10"/>
    </row>
    <row r="74" spans="2:4" ht="13.8" thickBot="1" x14ac:dyDescent="0.3">
      <c r="B74" s="9"/>
      <c r="C74" s="8"/>
      <c r="D74" s="7"/>
    </row>
  </sheetData>
  <autoFilter ref="B2:D2" xr:uid="{00000000-0009-0000-0000-000002000000}">
    <sortState xmlns:xlrd2="http://schemas.microsoft.com/office/spreadsheetml/2017/richdata2" ref="B3:D54">
      <sortCondition ref="C2"/>
    </sortState>
  </autoFilter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F157"/>
  <sheetViews>
    <sheetView workbookViewId="0">
      <selection activeCell="E56" sqref="E56"/>
    </sheetView>
  </sheetViews>
  <sheetFormatPr defaultColWidth="9.109375" defaultRowHeight="13.2" x14ac:dyDescent="0.25"/>
  <cols>
    <col min="1" max="1" width="5.33203125" style="1" bestFit="1" customWidth="1"/>
    <col min="2" max="2" width="22.5546875" style="1" customWidth="1"/>
    <col min="3" max="3" width="72.33203125" style="1" customWidth="1"/>
    <col min="4" max="4" width="8.6640625" style="1" customWidth="1"/>
    <col min="5" max="5" width="17.33203125" style="1" bestFit="1" customWidth="1"/>
    <col min="6" max="6" width="13.88671875" style="1" customWidth="1"/>
    <col min="7" max="16384" width="9.109375" style="1"/>
  </cols>
  <sheetData>
    <row r="2" spans="1:5" x14ac:dyDescent="0.25">
      <c r="A2" s="6" t="s">
        <v>4</v>
      </c>
      <c r="B2" s="6" t="s">
        <v>3</v>
      </c>
      <c r="C2" s="6" t="s">
        <v>2</v>
      </c>
      <c r="D2" s="6" t="s">
        <v>1</v>
      </c>
      <c r="E2" s="6" t="s">
        <v>0</v>
      </c>
    </row>
    <row r="3" spans="1:5" x14ac:dyDescent="0.25">
      <c r="A3" s="6"/>
      <c r="B3" s="6"/>
      <c r="C3" s="164"/>
      <c r="D3" s="163"/>
      <c r="E3" s="164"/>
    </row>
    <row r="4" spans="1:5" x14ac:dyDescent="0.25">
      <c r="A4" s="4" t="s">
        <v>187</v>
      </c>
      <c r="B4" s="165">
        <v>14670</v>
      </c>
      <c r="C4" s="4" t="s">
        <v>196</v>
      </c>
      <c r="D4" s="137" t="s">
        <v>184</v>
      </c>
      <c r="E4" s="3">
        <v>1.2395099999999999</v>
      </c>
    </row>
    <row r="5" spans="1:5" x14ac:dyDescent="0.25">
      <c r="A5" s="4" t="s">
        <v>187</v>
      </c>
      <c r="B5" s="165">
        <v>2195027001</v>
      </c>
      <c r="C5" s="4" t="s">
        <v>197</v>
      </c>
      <c r="D5" s="137" t="s">
        <v>184</v>
      </c>
      <c r="E5" s="3">
        <v>1.3102100000000001</v>
      </c>
    </row>
    <row r="6" spans="1:5" x14ac:dyDescent="0.25">
      <c r="A6" s="4" t="s">
        <v>187</v>
      </c>
      <c r="B6" s="165">
        <v>2195027002</v>
      </c>
      <c r="C6" s="4" t="s">
        <v>199</v>
      </c>
      <c r="D6" s="137" t="s">
        <v>184</v>
      </c>
      <c r="E6" s="3">
        <v>1.23966</v>
      </c>
    </row>
    <row r="7" spans="1:5" x14ac:dyDescent="0.25">
      <c r="A7" s="4" t="s">
        <v>183</v>
      </c>
      <c r="B7" s="165" t="s">
        <v>256</v>
      </c>
      <c r="C7" s="4" t="s">
        <v>259</v>
      </c>
      <c r="D7" s="137" t="s">
        <v>184</v>
      </c>
      <c r="E7" s="3">
        <v>0</v>
      </c>
    </row>
    <row r="8" spans="1:5" x14ac:dyDescent="0.25">
      <c r="A8" s="4" t="s">
        <v>185</v>
      </c>
      <c r="B8" s="165">
        <v>2197004001</v>
      </c>
      <c r="C8" s="4" t="s">
        <v>164</v>
      </c>
      <c r="D8" s="137" t="s">
        <v>184</v>
      </c>
      <c r="E8" s="3">
        <v>6.2225900000000003</v>
      </c>
    </row>
    <row r="9" spans="1:5" x14ac:dyDescent="0.25">
      <c r="A9" s="4" t="s">
        <v>186</v>
      </c>
      <c r="B9" s="165" t="s">
        <v>165</v>
      </c>
      <c r="C9" s="4" t="s">
        <v>217</v>
      </c>
      <c r="D9" s="137" t="s">
        <v>191</v>
      </c>
      <c r="E9" s="3">
        <v>0.63551000000000002</v>
      </c>
    </row>
    <row r="10" spans="1:5" x14ac:dyDescent="0.25">
      <c r="A10" s="4" t="s">
        <v>186</v>
      </c>
      <c r="B10" s="165" t="s">
        <v>166</v>
      </c>
      <c r="C10" s="4" t="s">
        <v>167</v>
      </c>
      <c r="D10" s="137" t="s">
        <v>184</v>
      </c>
      <c r="E10" s="3">
        <v>5.5870800000000003</v>
      </c>
    </row>
    <row r="11" spans="1:5" x14ac:dyDescent="0.25">
      <c r="A11" s="4" t="s">
        <v>187</v>
      </c>
      <c r="B11" s="165">
        <v>2195014002</v>
      </c>
      <c r="C11" s="4" t="s">
        <v>218</v>
      </c>
      <c r="D11" s="137" t="s">
        <v>184</v>
      </c>
      <c r="E11" s="3">
        <v>5.5870800000000003</v>
      </c>
    </row>
    <row r="12" spans="1:5" x14ac:dyDescent="0.25">
      <c r="A12" s="4" t="s">
        <v>185</v>
      </c>
      <c r="B12" s="177">
        <v>2199005005</v>
      </c>
      <c r="C12" s="178" t="s">
        <v>247</v>
      </c>
      <c r="D12" s="137" t="s">
        <v>184</v>
      </c>
      <c r="E12" s="3">
        <v>0</v>
      </c>
    </row>
    <row r="13" spans="1:5" x14ac:dyDescent="0.25">
      <c r="A13" s="4" t="s">
        <v>186</v>
      </c>
      <c r="B13" s="177">
        <v>2197005005</v>
      </c>
      <c r="C13" s="178" t="s">
        <v>248</v>
      </c>
      <c r="D13" s="137" t="s">
        <v>184</v>
      </c>
      <c r="E13" s="3">
        <v>0</v>
      </c>
    </row>
    <row r="14" spans="1:5" x14ac:dyDescent="0.25">
      <c r="A14" s="4" t="s">
        <v>187</v>
      </c>
      <c r="B14" s="179">
        <v>2195027012</v>
      </c>
      <c r="C14" s="4" t="s">
        <v>188</v>
      </c>
      <c r="D14" s="137" t="s">
        <v>189</v>
      </c>
      <c r="E14" s="3">
        <v>17.37069</v>
      </c>
    </row>
    <row r="15" spans="1:5" x14ac:dyDescent="0.25">
      <c r="A15" s="4" t="s">
        <v>185</v>
      </c>
      <c r="B15" s="165" t="s">
        <v>257</v>
      </c>
      <c r="C15" s="4" t="s">
        <v>258</v>
      </c>
      <c r="D15" s="137" t="s">
        <v>184</v>
      </c>
      <c r="E15" s="3">
        <v>0</v>
      </c>
    </row>
    <row r="16" spans="1:5" x14ac:dyDescent="0.25">
      <c r="A16" s="4" t="s">
        <v>186</v>
      </c>
      <c r="B16" s="165" t="s">
        <v>213</v>
      </c>
      <c r="C16" s="4" t="s">
        <v>219</v>
      </c>
      <c r="D16" s="137" t="s">
        <v>191</v>
      </c>
      <c r="E16" s="3">
        <v>0.755</v>
      </c>
    </row>
    <row r="17" spans="1:5" x14ac:dyDescent="0.25">
      <c r="A17" s="4" t="s">
        <v>186</v>
      </c>
      <c r="B17" s="165" t="s">
        <v>214</v>
      </c>
      <c r="C17" s="4" t="s">
        <v>220</v>
      </c>
      <c r="D17" s="137" t="s">
        <v>184</v>
      </c>
      <c r="E17" s="3">
        <v>0</v>
      </c>
    </row>
    <row r="18" spans="1:5" x14ac:dyDescent="0.25">
      <c r="A18" s="4" t="s">
        <v>187</v>
      </c>
      <c r="B18" s="165">
        <v>2195014001</v>
      </c>
      <c r="C18" s="4" t="s">
        <v>221</v>
      </c>
      <c r="D18" s="137" t="s">
        <v>184</v>
      </c>
      <c r="E18" s="3">
        <v>9.6359999999999992</v>
      </c>
    </row>
    <row r="19" spans="1:5" x14ac:dyDescent="0.25">
      <c r="A19" s="4" t="s">
        <v>185</v>
      </c>
      <c r="B19" s="177">
        <v>2199007005</v>
      </c>
      <c r="C19" s="178" t="s">
        <v>249</v>
      </c>
      <c r="D19" s="137" t="s">
        <v>184</v>
      </c>
      <c r="E19" s="3">
        <v>0</v>
      </c>
    </row>
    <row r="20" spans="1:5" x14ac:dyDescent="0.25">
      <c r="A20" s="4" t="s">
        <v>186</v>
      </c>
      <c r="B20" s="177">
        <v>2197007005</v>
      </c>
      <c r="C20" s="178" t="s">
        <v>250</v>
      </c>
      <c r="D20" s="137" t="s">
        <v>184</v>
      </c>
      <c r="E20" s="3">
        <v>0</v>
      </c>
    </row>
    <row r="21" spans="1:5" x14ac:dyDescent="0.25">
      <c r="A21" s="4" t="s">
        <v>187</v>
      </c>
      <c r="B21" s="180" t="s">
        <v>251</v>
      </c>
      <c r="C21" s="178" t="s">
        <v>222</v>
      </c>
      <c r="D21" s="137" t="s">
        <v>184</v>
      </c>
      <c r="E21" s="3">
        <v>3.5008300000000001</v>
      </c>
    </row>
    <row r="22" spans="1:5" x14ac:dyDescent="0.25">
      <c r="A22" s="4" t="s">
        <v>186</v>
      </c>
      <c r="B22" s="177" t="s">
        <v>244</v>
      </c>
      <c r="C22" s="178" t="s">
        <v>190</v>
      </c>
      <c r="D22" s="137" t="s">
        <v>191</v>
      </c>
      <c r="E22" s="3">
        <v>0.91400000000000003</v>
      </c>
    </row>
    <row r="23" spans="1:5" x14ac:dyDescent="0.25">
      <c r="A23" s="4" t="s">
        <v>185</v>
      </c>
      <c r="B23" s="177">
        <v>2199007015</v>
      </c>
      <c r="C23" s="178" t="s">
        <v>223</v>
      </c>
      <c r="D23" s="137" t="s">
        <v>184</v>
      </c>
      <c r="E23" s="3">
        <v>0</v>
      </c>
    </row>
    <row r="24" spans="1:5" x14ac:dyDescent="0.25">
      <c r="A24" s="4" t="s">
        <v>186</v>
      </c>
      <c r="B24" s="177">
        <v>2197007015</v>
      </c>
      <c r="C24" s="178" t="s">
        <v>224</v>
      </c>
      <c r="D24" s="137" t="s">
        <v>184</v>
      </c>
      <c r="E24" s="3">
        <v>0</v>
      </c>
    </row>
    <row r="25" spans="1:5" x14ac:dyDescent="0.25">
      <c r="A25" s="4" t="s">
        <v>187</v>
      </c>
      <c r="B25" s="180" t="s">
        <v>252</v>
      </c>
      <c r="C25" s="178" t="s">
        <v>222</v>
      </c>
      <c r="D25" s="137" t="s">
        <v>184</v>
      </c>
      <c r="E25" s="3">
        <v>4.2840199999999999</v>
      </c>
    </row>
    <row r="26" spans="1:5" x14ac:dyDescent="0.25">
      <c r="A26" s="4" t="s">
        <v>186</v>
      </c>
      <c r="B26" s="177" t="s">
        <v>245</v>
      </c>
      <c r="C26" s="178" t="s">
        <v>225</v>
      </c>
      <c r="D26" s="137" t="s">
        <v>191</v>
      </c>
      <c r="E26" s="3">
        <v>0.99287999999999998</v>
      </c>
    </row>
    <row r="27" spans="1:5" x14ac:dyDescent="0.25">
      <c r="A27" s="4" t="s">
        <v>185</v>
      </c>
      <c r="B27" s="180">
        <v>2199008061</v>
      </c>
      <c r="C27" s="178" t="s">
        <v>253</v>
      </c>
      <c r="D27" s="137" t="s">
        <v>184</v>
      </c>
      <c r="E27" s="3">
        <v>0</v>
      </c>
    </row>
    <row r="28" spans="1:5" x14ac:dyDescent="0.25">
      <c r="A28" s="4" t="s">
        <v>186</v>
      </c>
      <c r="B28" s="180">
        <v>2197008068</v>
      </c>
      <c r="C28" s="178" t="s">
        <v>254</v>
      </c>
      <c r="D28" s="137" t="s">
        <v>184</v>
      </c>
      <c r="E28" s="3">
        <v>0</v>
      </c>
    </row>
    <row r="29" spans="1:5" x14ac:dyDescent="0.25">
      <c r="A29" s="4" t="s">
        <v>187</v>
      </c>
      <c r="B29" s="180" t="s">
        <v>255</v>
      </c>
      <c r="C29" s="178" t="s">
        <v>226</v>
      </c>
      <c r="D29" s="137" t="s">
        <v>184</v>
      </c>
      <c r="E29" s="3">
        <v>8.2799999999999994</v>
      </c>
    </row>
    <row r="30" spans="1:5" x14ac:dyDescent="0.25">
      <c r="A30" s="4" t="s">
        <v>186</v>
      </c>
      <c r="B30" s="177" t="s">
        <v>246</v>
      </c>
      <c r="C30" s="178" t="s">
        <v>227</v>
      </c>
      <c r="D30" s="137" t="s">
        <v>191</v>
      </c>
      <c r="E30" s="3">
        <v>1.41933</v>
      </c>
    </row>
    <row r="31" spans="1:5" x14ac:dyDescent="0.25">
      <c r="A31" s="4" t="s">
        <v>185</v>
      </c>
      <c r="B31" s="165">
        <v>8890001020</v>
      </c>
      <c r="C31" s="4" t="s">
        <v>228</v>
      </c>
      <c r="D31" s="137" t="s">
        <v>184</v>
      </c>
      <c r="E31" s="3">
        <v>2.508</v>
      </c>
    </row>
    <row r="32" spans="1:5" x14ac:dyDescent="0.25">
      <c r="A32" s="4" t="s">
        <v>185</v>
      </c>
      <c r="B32" s="165">
        <v>8890002011</v>
      </c>
      <c r="C32" s="4" t="s">
        <v>229</v>
      </c>
      <c r="D32" s="137" t="s">
        <v>191</v>
      </c>
      <c r="E32" s="3">
        <v>2.1330900000000002</v>
      </c>
    </row>
    <row r="33" spans="1:5" x14ac:dyDescent="0.25">
      <c r="A33" s="4" t="s">
        <v>185</v>
      </c>
      <c r="B33" s="165">
        <v>8890013003</v>
      </c>
      <c r="C33" s="4" t="s">
        <v>193</v>
      </c>
      <c r="D33" s="137" t="s">
        <v>191</v>
      </c>
      <c r="E33" s="3">
        <v>5.1310000000000001E-2</v>
      </c>
    </row>
    <row r="34" spans="1:5" x14ac:dyDescent="0.25">
      <c r="A34" s="4" t="s">
        <v>185</v>
      </c>
      <c r="B34" s="165">
        <v>8890021002</v>
      </c>
      <c r="C34" s="4" t="s">
        <v>230</v>
      </c>
      <c r="D34" s="137" t="s">
        <v>191</v>
      </c>
      <c r="E34" s="3">
        <v>0.27694000000000002</v>
      </c>
    </row>
    <row r="35" spans="1:5" x14ac:dyDescent="0.25">
      <c r="A35" s="4" t="s">
        <v>185</v>
      </c>
      <c r="B35" s="165">
        <v>8890023012</v>
      </c>
      <c r="C35" s="4" t="s">
        <v>231</v>
      </c>
      <c r="D35" s="137" t="s">
        <v>191</v>
      </c>
      <c r="E35" s="3">
        <v>1.17256</v>
      </c>
    </row>
    <row r="36" spans="1:5" x14ac:dyDescent="0.25">
      <c r="A36" s="4" t="s">
        <v>185</v>
      </c>
      <c r="B36" s="165">
        <v>8890031002</v>
      </c>
      <c r="C36" s="4" t="s">
        <v>232</v>
      </c>
      <c r="D36" s="137" t="s">
        <v>191</v>
      </c>
      <c r="E36" s="3">
        <v>0.51466000000000001</v>
      </c>
    </row>
    <row r="37" spans="1:5" x14ac:dyDescent="0.25">
      <c r="A37" s="4" t="s">
        <v>185</v>
      </c>
      <c r="B37" s="165">
        <v>8890046001</v>
      </c>
      <c r="C37" s="4" t="s">
        <v>194</v>
      </c>
      <c r="D37" s="137" t="s">
        <v>184</v>
      </c>
      <c r="E37" s="3">
        <v>0.08</v>
      </c>
    </row>
    <row r="38" spans="1:5" x14ac:dyDescent="0.25">
      <c r="A38" s="4" t="s">
        <v>185</v>
      </c>
      <c r="B38" s="165">
        <v>8890059002</v>
      </c>
      <c r="C38" s="4" t="s">
        <v>233</v>
      </c>
      <c r="D38" s="137" t="s">
        <v>184</v>
      </c>
      <c r="E38" s="3">
        <v>0</v>
      </c>
    </row>
    <row r="39" spans="1:5" x14ac:dyDescent="0.25">
      <c r="A39" s="4" t="s">
        <v>186</v>
      </c>
      <c r="B39" s="165">
        <v>2199006003</v>
      </c>
      <c r="C39" s="4" t="s">
        <v>234</v>
      </c>
      <c r="D39" s="137" t="s">
        <v>184</v>
      </c>
      <c r="E39" s="3">
        <v>0</v>
      </c>
    </row>
    <row r="40" spans="1:5" x14ac:dyDescent="0.25">
      <c r="A40" s="4" t="s">
        <v>187</v>
      </c>
      <c r="B40" s="165">
        <v>2195027007</v>
      </c>
      <c r="C40" s="4" t="s">
        <v>235</v>
      </c>
      <c r="D40" s="137" t="s">
        <v>184</v>
      </c>
      <c r="E40" s="3">
        <v>9.1992700000000003</v>
      </c>
    </row>
    <row r="41" spans="1:5" x14ac:dyDescent="0.25">
      <c r="A41" s="4" t="s">
        <v>186</v>
      </c>
      <c r="B41" s="165">
        <v>2199006004</v>
      </c>
      <c r="C41" s="4" t="s">
        <v>236</v>
      </c>
      <c r="D41" s="137" t="s">
        <v>184</v>
      </c>
      <c r="E41" s="3">
        <v>0</v>
      </c>
    </row>
    <row r="42" spans="1:5" x14ac:dyDescent="0.25">
      <c r="A42" s="4" t="s">
        <v>187</v>
      </c>
      <c r="B42" s="165">
        <v>2195027008</v>
      </c>
      <c r="C42" s="4" t="s">
        <v>237</v>
      </c>
      <c r="D42" s="137" t="s">
        <v>184</v>
      </c>
      <c r="E42" s="3">
        <v>10.12494</v>
      </c>
    </row>
    <row r="43" spans="1:5" x14ac:dyDescent="0.25">
      <c r="A43" s="4" t="s">
        <v>186</v>
      </c>
      <c r="B43" s="165">
        <v>2199025001</v>
      </c>
      <c r="C43" s="4" t="s">
        <v>195</v>
      </c>
      <c r="D43" s="137" t="s">
        <v>184</v>
      </c>
      <c r="E43" s="3">
        <v>2.5497200000000002</v>
      </c>
    </row>
    <row r="44" spans="1:5" x14ac:dyDescent="0.25">
      <c r="A44" s="4" t="s">
        <v>187</v>
      </c>
      <c r="B44" s="165">
        <v>14670</v>
      </c>
      <c r="C44" s="4" t="s">
        <v>196</v>
      </c>
      <c r="D44" s="137" t="s">
        <v>184</v>
      </c>
      <c r="E44" s="3">
        <v>1.2395099999999999</v>
      </c>
    </row>
    <row r="45" spans="1:5" x14ac:dyDescent="0.25">
      <c r="A45" s="4" t="s">
        <v>187</v>
      </c>
      <c r="B45" s="165">
        <v>2195027001</v>
      </c>
      <c r="C45" s="4" t="s">
        <v>197</v>
      </c>
      <c r="D45" s="137" t="s">
        <v>184</v>
      </c>
      <c r="E45" s="3">
        <v>1.3102100000000001</v>
      </c>
    </row>
    <row r="46" spans="1:5" x14ac:dyDescent="0.25">
      <c r="A46" s="4" t="s">
        <v>186</v>
      </c>
      <c r="B46" s="165">
        <v>2199025002</v>
      </c>
      <c r="C46" s="4" t="s">
        <v>198</v>
      </c>
      <c r="D46" s="137" t="s">
        <v>184</v>
      </c>
      <c r="E46" s="3">
        <v>2.4791699999999999</v>
      </c>
    </row>
    <row r="47" spans="1:5" x14ac:dyDescent="0.25">
      <c r="A47" s="4" t="s">
        <v>187</v>
      </c>
      <c r="B47" s="165">
        <v>14670</v>
      </c>
      <c r="C47" s="4" t="s">
        <v>196</v>
      </c>
      <c r="D47" s="137" t="s">
        <v>184</v>
      </c>
      <c r="E47" s="3">
        <v>1.2395099999999999</v>
      </c>
    </row>
    <row r="48" spans="1:5" x14ac:dyDescent="0.25">
      <c r="A48" s="4" t="s">
        <v>187</v>
      </c>
      <c r="B48" s="165">
        <v>2195027002</v>
      </c>
      <c r="C48" s="4" t="s">
        <v>199</v>
      </c>
      <c r="D48" s="137" t="s">
        <v>184</v>
      </c>
      <c r="E48" s="3">
        <v>1.23966</v>
      </c>
    </row>
    <row r="49" spans="1:5" x14ac:dyDescent="0.25">
      <c r="A49" s="4" t="s">
        <v>186</v>
      </c>
      <c r="B49" s="165">
        <v>2199047001</v>
      </c>
      <c r="C49" s="4" t="s">
        <v>238</v>
      </c>
      <c r="D49" s="137" t="s">
        <v>184</v>
      </c>
      <c r="E49" s="3">
        <v>1.14255</v>
      </c>
    </row>
    <row r="50" spans="1:5" x14ac:dyDescent="0.25">
      <c r="A50" s="4" t="s">
        <v>187</v>
      </c>
      <c r="B50" s="165" t="s">
        <v>215</v>
      </c>
      <c r="C50" s="4" t="s">
        <v>239</v>
      </c>
      <c r="D50" s="137" t="s">
        <v>191</v>
      </c>
      <c r="E50" s="3">
        <v>0.2455</v>
      </c>
    </row>
    <row r="51" spans="1:5" x14ac:dyDescent="0.25">
      <c r="A51" s="4" t="s">
        <v>187</v>
      </c>
      <c r="B51" s="165" t="s">
        <v>216</v>
      </c>
      <c r="C51" s="4" t="s">
        <v>240</v>
      </c>
      <c r="D51" s="137" t="s">
        <v>184</v>
      </c>
      <c r="E51" s="3">
        <v>0.89705000000000001</v>
      </c>
    </row>
    <row r="52" spans="1:5" x14ac:dyDescent="0.25">
      <c r="A52" s="4" t="s">
        <v>243</v>
      </c>
      <c r="B52" s="165">
        <v>8890009025</v>
      </c>
      <c r="C52" s="4" t="s">
        <v>241</v>
      </c>
      <c r="D52" s="137" t="s">
        <v>189</v>
      </c>
      <c r="E52" s="3">
        <v>8.9704700000000006</v>
      </c>
    </row>
    <row r="53" spans="1:5" x14ac:dyDescent="0.25">
      <c r="A53" s="4" t="s">
        <v>186</v>
      </c>
      <c r="B53" s="165">
        <v>8890002010</v>
      </c>
      <c r="C53" s="4" t="s">
        <v>192</v>
      </c>
      <c r="D53" s="137" t="s">
        <v>184</v>
      </c>
      <c r="E53" s="3">
        <v>2.2318199999999999</v>
      </c>
    </row>
    <row r="54" spans="1:5" x14ac:dyDescent="0.25">
      <c r="A54" s="4" t="s">
        <v>186</v>
      </c>
      <c r="B54" s="165">
        <v>8890012006</v>
      </c>
      <c r="C54" s="4" t="s">
        <v>200</v>
      </c>
      <c r="D54" s="137" t="s">
        <v>191</v>
      </c>
      <c r="E54" s="3">
        <v>0.41425000000000001</v>
      </c>
    </row>
    <row r="55" spans="1:5" x14ac:dyDescent="0.25">
      <c r="A55" s="4"/>
      <c r="B55" s="165">
        <v>3095028001</v>
      </c>
      <c r="C55" s="4" t="s">
        <v>262</v>
      </c>
      <c r="D55" s="137" t="s">
        <v>191</v>
      </c>
      <c r="E55" s="3">
        <v>19.46</v>
      </c>
    </row>
    <row r="56" spans="1:5" x14ac:dyDescent="0.25">
      <c r="A56" s="4" t="s">
        <v>186</v>
      </c>
      <c r="B56" s="165">
        <v>8890012007</v>
      </c>
      <c r="C56" s="4" t="s">
        <v>201</v>
      </c>
      <c r="D56" s="137" t="s">
        <v>191</v>
      </c>
      <c r="E56" s="3">
        <v>2.3673700000000002</v>
      </c>
    </row>
    <row r="57" spans="1:5" x14ac:dyDescent="0.25">
      <c r="A57" s="4" t="s">
        <v>186</v>
      </c>
      <c r="B57" s="165">
        <v>8890012008</v>
      </c>
      <c r="C57" s="4" t="s">
        <v>202</v>
      </c>
      <c r="D57" s="137" t="s">
        <v>191</v>
      </c>
      <c r="E57" s="3">
        <v>2.36673</v>
      </c>
    </row>
    <row r="58" spans="1:5" x14ac:dyDescent="0.25">
      <c r="A58" s="4" t="s">
        <v>186</v>
      </c>
      <c r="B58" s="165">
        <v>8890012010</v>
      </c>
      <c r="C58" s="4" t="s">
        <v>242</v>
      </c>
      <c r="D58" s="137" t="s">
        <v>184</v>
      </c>
      <c r="E58" s="3">
        <v>0.10861999999999999</v>
      </c>
    </row>
    <row r="59" spans="1:5" x14ac:dyDescent="0.25">
      <c r="A59" s="4" t="s">
        <v>186</v>
      </c>
      <c r="B59" s="165">
        <v>8890021011</v>
      </c>
      <c r="C59" s="4" t="s">
        <v>203</v>
      </c>
      <c r="D59" s="137" t="s">
        <v>204</v>
      </c>
      <c r="E59" s="3">
        <v>0.13914000000000001</v>
      </c>
    </row>
    <row r="60" spans="1:5" x14ac:dyDescent="0.25">
      <c r="A60" s="4" t="s">
        <v>186</v>
      </c>
      <c r="B60" s="165">
        <v>8890022001</v>
      </c>
      <c r="C60" s="4" t="s">
        <v>205</v>
      </c>
      <c r="D60" s="137" t="s">
        <v>184</v>
      </c>
      <c r="E60" s="3">
        <v>4.5089999999999998E-2</v>
      </c>
    </row>
    <row r="61" spans="1:5" x14ac:dyDescent="0.25">
      <c r="A61" s="4" t="s">
        <v>186</v>
      </c>
      <c r="B61" s="165">
        <v>8890023012</v>
      </c>
      <c r="C61" s="4" t="s">
        <v>231</v>
      </c>
      <c r="D61" s="137" t="s">
        <v>191</v>
      </c>
      <c r="E61" s="3">
        <v>1.17256</v>
      </c>
    </row>
    <row r="62" spans="1:5" x14ac:dyDescent="0.25">
      <c r="A62" s="4" t="s">
        <v>186</v>
      </c>
      <c r="B62" s="165">
        <v>8890024001</v>
      </c>
      <c r="C62" s="4" t="s">
        <v>206</v>
      </c>
      <c r="D62" s="137" t="s">
        <v>189</v>
      </c>
      <c r="E62" s="3">
        <v>17.995999999999999</v>
      </c>
    </row>
    <row r="63" spans="1:5" x14ac:dyDescent="0.25">
      <c r="A63" s="4" t="s">
        <v>186</v>
      </c>
      <c r="B63" s="165">
        <v>8890026003</v>
      </c>
      <c r="C63" s="4" t="s">
        <v>207</v>
      </c>
      <c r="D63" s="137" t="s">
        <v>184</v>
      </c>
      <c r="E63" s="3">
        <v>0.27121000000000001</v>
      </c>
    </row>
    <row r="64" spans="1:5" x14ac:dyDescent="0.25">
      <c r="A64" s="4" t="s">
        <v>186</v>
      </c>
      <c r="B64" s="165">
        <v>8890030003</v>
      </c>
      <c r="C64" s="4" t="s">
        <v>208</v>
      </c>
      <c r="D64" s="137" t="s">
        <v>184</v>
      </c>
      <c r="E64" s="3">
        <v>0.21365000000000001</v>
      </c>
    </row>
    <row r="65" spans="1:5" x14ac:dyDescent="0.25">
      <c r="A65" s="4" t="s">
        <v>186</v>
      </c>
      <c r="B65" s="165">
        <v>8890039001</v>
      </c>
      <c r="C65" s="4" t="s">
        <v>209</v>
      </c>
      <c r="D65" s="137" t="s">
        <v>184</v>
      </c>
      <c r="E65" s="3">
        <v>0.85507999999999995</v>
      </c>
    </row>
    <row r="66" spans="1:5" x14ac:dyDescent="0.25">
      <c r="A66" s="2"/>
      <c r="B66" s="137"/>
      <c r="C66" s="4"/>
      <c r="D66" s="4"/>
      <c r="E66" s="3"/>
    </row>
    <row r="67" spans="1:5" x14ac:dyDescent="0.25">
      <c r="A67" s="2"/>
      <c r="B67" s="137"/>
      <c r="C67" s="4"/>
      <c r="D67" s="4"/>
      <c r="E67" s="3"/>
    </row>
    <row r="68" spans="1:5" x14ac:dyDescent="0.25">
      <c r="A68" s="2"/>
      <c r="B68" s="137"/>
      <c r="C68" s="4"/>
      <c r="D68" s="4"/>
      <c r="E68" s="3"/>
    </row>
    <row r="69" spans="1:5" x14ac:dyDescent="0.25">
      <c r="A69" s="2"/>
      <c r="B69" s="137"/>
      <c r="C69" s="4"/>
      <c r="D69" s="4"/>
      <c r="E69" s="3"/>
    </row>
    <row r="70" spans="1:5" x14ac:dyDescent="0.25">
      <c r="A70" s="2"/>
      <c r="B70" s="137"/>
      <c r="C70" s="4"/>
      <c r="D70" s="4"/>
      <c r="E70" s="3"/>
    </row>
    <row r="71" spans="1:5" x14ac:dyDescent="0.25">
      <c r="A71" s="2"/>
      <c r="B71" s="137"/>
      <c r="C71" s="4"/>
      <c r="D71" s="4"/>
      <c r="E71" s="3"/>
    </row>
    <row r="72" spans="1:5" x14ac:dyDescent="0.25">
      <c r="A72" s="2"/>
      <c r="B72" s="137"/>
      <c r="C72" s="4"/>
      <c r="D72" s="4"/>
      <c r="E72" s="3"/>
    </row>
    <row r="73" spans="1:5" x14ac:dyDescent="0.25">
      <c r="A73" s="2"/>
      <c r="B73" s="137"/>
      <c r="C73" s="4"/>
      <c r="D73" s="4"/>
      <c r="E73" s="3"/>
    </row>
    <row r="74" spans="1:5" x14ac:dyDescent="0.25">
      <c r="A74" s="2"/>
      <c r="B74" s="137"/>
      <c r="C74" s="4"/>
      <c r="D74" s="4"/>
      <c r="E74" s="3"/>
    </row>
    <row r="75" spans="1:5" x14ac:dyDescent="0.25">
      <c r="A75" s="2"/>
      <c r="B75" s="137"/>
      <c r="C75" s="4"/>
      <c r="D75" s="4"/>
      <c r="E75" s="3"/>
    </row>
    <row r="76" spans="1:5" x14ac:dyDescent="0.25">
      <c r="A76" s="2"/>
      <c r="B76" s="137"/>
      <c r="C76" s="4"/>
      <c r="D76" s="4"/>
      <c r="E76" s="3"/>
    </row>
    <row r="77" spans="1:5" x14ac:dyDescent="0.25">
      <c r="A77" s="2"/>
      <c r="B77" s="137"/>
      <c r="C77" s="4"/>
      <c r="D77" s="4"/>
      <c r="E77" s="3"/>
    </row>
    <row r="78" spans="1:5" x14ac:dyDescent="0.25">
      <c r="A78" s="2"/>
      <c r="B78" s="137"/>
      <c r="C78" s="4"/>
      <c r="D78" s="4"/>
      <c r="E78" s="3"/>
    </row>
    <row r="79" spans="1:5" x14ac:dyDescent="0.25">
      <c r="A79" s="2"/>
      <c r="B79" s="137"/>
      <c r="C79" s="4"/>
      <c r="D79" s="4"/>
      <c r="E79" s="3"/>
    </row>
    <row r="80" spans="1:5" x14ac:dyDescent="0.25">
      <c r="A80" s="2"/>
      <c r="B80" s="137"/>
      <c r="C80" s="4"/>
      <c r="D80" s="4"/>
      <c r="E80" s="3"/>
    </row>
    <row r="81" spans="1:5" x14ac:dyDescent="0.25">
      <c r="A81" s="2"/>
      <c r="B81" s="137"/>
      <c r="C81" s="4"/>
      <c r="D81" s="4"/>
      <c r="E81" s="3"/>
    </row>
    <row r="82" spans="1:5" x14ac:dyDescent="0.25">
      <c r="A82" s="2"/>
      <c r="B82" s="137"/>
      <c r="C82" s="4"/>
      <c r="D82" s="4"/>
      <c r="E82" s="3"/>
    </row>
    <row r="83" spans="1:5" x14ac:dyDescent="0.25">
      <c r="A83" s="2"/>
      <c r="B83" s="137"/>
      <c r="C83" s="4"/>
      <c r="D83" s="4"/>
      <c r="E83" s="3"/>
    </row>
    <row r="84" spans="1:5" x14ac:dyDescent="0.25">
      <c r="A84" s="2"/>
      <c r="B84" s="137"/>
      <c r="C84" s="4"/>
      <c r="D84" s="4"/>
      <c r="E84" s="3"/>
    </row>
    <row r="85" spans="1:5" x14ac:dyDescent="0.25">
      <c r="A85" s="2"/>
      <c r="B85" s="137"/>
      <c r="C85" s="4"/>
      <c r="D85" s="4"/>
      <c r="E85" s="3"/>
    </row>
    <row r="86" spans="1:5" x14ac:dyDescent="0.25">
      <c r="A86" s="2"/>
      <c r="B86" s="137"/>
      <c r="C86" s="4"/>
      <c r="D86" s="4"/>
      <c r="E86" s="3"/>
    </row>
    <row r="87" spans="1:5" x14ac:dyDescent="0.25">
      <c r="A87" s="2"/>
      <c r="B87" s="137"/>
      <c r="C87" s="4"/>
      <c r="D87" s="4"/>
      <c r="E87" s="3"/>
    </row>
    <row r="88" spans="1:5" x14ac:dyDescent="0.25">
      <c r="A88" s="2"/>
      <c r="B88" s="137"/>
      <c r="C88" s="4"/>
      <c r="D88" s="4"/>
      <c r="E88" s="3"/>
    </row>
    <row r="89" spans="1:5" x14ac:dyDescent="0.25">
      <c r="A89" s="2"/>
      <c r="B89" s="137"/>
      <c r="C89" s="4"/>
      <c r="D89" s="4"/>
      <c r="E89" s="3"/>
    </row>
    <row r="90" spans="1:5" x14ac:dyDescent="0.25">
      <c r="A90" s="2"/>
      <c r="B90" s="137"/>
      <c r="C90" s="4"/>
      <c r="D90" s="4"/>
      <c r="E90" s="3"/>
    </row>
    <row r="91" spans="1:5" x14ac:dyDescent="0.25">
      <c r="A91" s="2"/>
      <c r="B91" s="137"/>
      <c r="C91" s="4"/>
      <c r="D91" s="4"/>
      <c r="E91" s="3"/>
    </row>
    <row r="92" spans="1:5" x14ac:dyDescent="0.25">
      <c r="A92" s="2"/>
      <c r="B92" s="137"/>
      <c r="C92" s="4"/>
      <c r="D92" s="4"/>
      <c r="E92" s="3"/>
    </row>
    <row r="93" spans="1:5" x14ac:dyDescent="0.25">
      <c r="A93" s="2"/>
      <c r="B93" s="137"/>
      <c r="C93" s="4"/>
      <c r="D93" s="4"/>
      <c r="E93" s="3"/>
    </row>
    <row r="94" spans="1:5" x14ac:dyDescent="0.25">
      <c r="A94" s="2"/>
      <c r="B94" s="137"/>
      <c r="C94" s="4"/>
      <c r="D94" s="4"/>
      <c r="E94" s="3"/>
    </row>
    <row r="95" spans="1:5" x14ac:dyDescent="0.25">
      <c r="A95" s="2"/>
      <c r="B95" s="137"/>
      <c r="C95" s="4"/>
      <c r="D95" s="4"/>
      <c r="E95" s="3"/>
    </row>
    <row r="96" spans="1:5" x14ac:dyDescent="0.25">
      <c r="A96" s="2"/>
      <c r="B96" s="137"/>
      <c r="C96" s="4"/>
      <c r="D96" s="4"/>
      <c r="E96" s="3"/>
    </row>
    <row r="97" spans="1:5" x14ac:dyDescent="0.25">
      <c r="A97" s="2"/>
      <c r="B97" s="137"/>
      <c r="C97" s="4"/>
      <c r="D97" s="4"/>
      <c r="E97" s="3"/>
    </row>
    <row r="98" spans="1:5" x14ac:dyDescent="0.25">
      <c r="A98" s="2"/>
      <c r="B98" s="137"/>
      <c r="C98" s="4"/>
      <c r="D98" s="4"/>
      <c r="E98" s="3"/>
    </row>
    <row r="99" spans="1:5" x14ac:dyDescent="0.25">
      <c r="A99" s="2"/>
      <c r="B99" s="137"/>
      <c r="C99" s="4"/>
      <c r="D99" s="4"/>
      <c r="E99" s="3"/>
    </row>
    <row r="100" spans="1:5" x14ac:dyDescent="0.25">
      <c r="A100" s="2"/>
      <c r="B100" s="137"/>
      <c r="C100" s="4"/>
      <c r="D100" s="4"/>
      <c r="E100" s="3"/>
    </row>
    <row r="101" spans="1:5" x14ac:dyDescent="0.25">
      <c r="A101" s="2"/>
      <c r="B101" s="137"/>
      <c r="C101" s="4"/>
      <c r="D101" s="4"/>
      <c r="E101" s="3"/>
    </row>
    <row r="102" spans="1:5" x14ac:dyDescent="0.25">
      <c r="A102" s="2"/>
      <c r="B102" s="137"/>
      <c r="C102" s="4"/>
      <c r="D102" s="4"/>
      <c r="E102" s="3"/>
    </row>
    <row r="103" spans="1:5" x14ac:dyDescent="0.25">
      <c r="A103" s="2"/>
      <c r="B103" s="137"/>
      <c r="C103" s="4"/>
      <c r="D103" s="4"/>
      <c r="E103" s="3"/>
    </row>
    <row r="104" spans="1:5" x14ac:dyDescent="0.25">
      <c r="A104" s="2"/>
      <c r="B104" s="137"/>
      <c r="C104" s="4"/>
      <c r="D104" s="4"/>
      <c r="E104" s="3"/>
    </row>
    <row r="105" spans="1:5" x14ac:dyDescent="0.25">
      <c r="A105" s="2"/>
      <c r="B105" s="137"/>
      <c r="C105" s="4"/>
      <c r="D105" s="4"/>
      <c r="E105" s="3"/>
    </row>
    <row r="106" spans="1:5" x14ac:dyDescent="0.25">
      <c r="A106" s="2"/>
      <c r="B106" s="137"/>
      <c r="C106" s="4"/>
      <c r="D106" s="4"/>
      <c r="E106" s="3"/>
    </row>
    <row r="107" spans="1:5" x14ac:dyDescent="0.25">
      <c r="A107" s="2"/>
      <c r="B107" s="137"/>
      <c r="C107" s="4"/>
      <c r="D107" s="4"/>
      <c r="E107" s="3"/>
    </row>
    <row r="108" spans="1:5" x14ac:dyDescent="0.25">
      <c r="A108" s="2"/>
      <c r="B108" s="137"/>
      <c r="C108" s="4"/>
      <c r="D108" s="4"/>
      <c r="E108" s="3"/>
    </row>
    <row r="109" spans="1:5" x14ac:dyDescent="0.25">
      <c r="A109" s="2"/>
      <c r="B109" s="137"/>
      <c r="C109" s="4"/>
      <c r="D109" s="4"/>
      <c r="E109" s="3"/>
    </row>
    <row r="110" spans="1:5" x14ac:dyDescent="0.25">
      <c r="A110" s="2"/>
      <c r="B110" s="137"/>
      <c r="C110" s="4"/>
      <c r="D110" s="4"/>
      <c r="E110" s="3"/>
    </row>
    <row r="111" spans="1:5" x14ac:dyDescent="0.25">
      <c r="A111" s="2"/>
      <c r="B111" s="137"/>
      <c r="C111" s="4"/>
      <c r="D111" s="4"/>
      <c r="E111" s="3"/>
    </row>
    <row r="112" spans="1:5" x14ac:dyDescent="0.25">
      <c r="A112" s="2"/>
      <c r="B112" s="137"/>
      <c r="C112" s="4"/>
      <c r="D112" s="4"/>
      <c r="E112" s="3"/>
    </row>
    <row r="113" spans="1:6" x14ac:dyDescent="0.25">
      <c r="A113" s="2"/>
      <c r="B113" s="137"/>
      <c r="C113" s="4"/>
      <c r="D113" s="4"/>
      <c r="E113" s="3"/>
    </row>
    <row r="114" spans="1:6" x14ac:dyDescent="0.25">
      <c r="A114" s="2"/>
      <c r="B114" s="137"/>
      <c r="C114" s="4"/>
      <c r="D114" s="4"/>
      <c r="E114" s="3"/>
    </row>
    <row r="115" spans="1:6" x14ac:dyDescent="0.25">
      <c r="A115" s="2"/>
      <c r="B115" s="137"/>
      <c r="C115" s="4"/>
      <c r="D115" s="4"/>
      <c r="E115" s="3"/>
      <c r="F115" s="5"/>
    </row>
    <row r="116" spans="1:6" x14ac:dyDescent="0.25">
      <c r="A116" s="2"/>
      <c r="B116" s="137"/>
      <c r="C116" s="4"/>
      <c r="D116" s="4"/>
      <c r="E116" s="3"/>
      <c r="F116" s="5"/>
    </row>
    <row r="117" spans="1:6" x14ac:dyDescent="0.25">
      <c r="A117" s="2"/>
      <c r="B117" s="137"/>
      <c r="C117" s="4"/>
      <c r="D117" s="4"/>
      <c r="E117" s="3"/>
      <c r="F117" s="5"/>
    </row>
    <row r="118" spans="1:6" x14ac:dyDescent="0.25">
      <c r="A118" s="2"/>
      <c r="B118" s="137"/>
      <c r="C118" s="4"/>
      <c r="D118" s="4"/>
      <c r="E118" s="3"/>
      <c r="F118" s="5"/>
    </row>
    <row r="119" spans="1:6" x14ac:dyDescent="0.25">
      <c r="A119" s="2"/>
      <c r="B119" s="137"/>
      <c r="C119" s="4"/>
      <c r="D119" s="4"/>
      <c r="E119" s="3"/>
      <c r="F119" s="5"/>
    </row>
    <row r="120" spans="1:6" x14ac:dyDescent="0.25">
      <c r="A120" s="2"/>
      <c r="B120" s="137"/>
      <c r="C120" s="4"/>
      <c r="D120" s="4"/>
      <c r="E120" s="3"/>
      <c r="F120" s="5"/>
    </row>
    <row r="121" spans="1:6" x14ac:dyDescent="0.25">
      <c r="A121" s="2"/>
      <c r="B121" s="137"/>
      <c r="C121" s="4"/>
      <c r="D121" s="4"/>
      <c r="E121" s="3"/>
      <c r="F121" s="5"/>
    </row>
    <row r="122" spans="1:6" x14ac:dyDescent="0.25">
      <c r="A122" s="2"/>
      <c r="B122" s="137"/>
      <c r="C122" s="4"/>
      <c r="D122" s="4"/>
      <c r="E122" s="3"/>
      <c r="F122" s="5"/>
    </row>
    <row r="123" spans="1:6" x14ac:dyDescent="0.25">
      <c r="A123" s="2"/>
      <c r="B123" s="137"/>
      <c r="C123" s="4"/>
      <c r="D123" s="4"/>
      <c r="E123" s="3"/>
      <c r="F123" s="5"/>
    </row>
    <row r="124" spans="1:6" x14ac:dyDescent="0.25">
      <c r="A124" s="2"/>
      <c r="B124" s="137"/>
      <c r="C124" s="4"/>
      <c r="D124" s="4"/>
      <c r="E124" s="3"/>
      <c r="F124" s="5"/>
    </row>
    <row r="125" spans="1:6" x14ac:dyDescent="0.25">
      <c r="A125" s="2"/>
      <c r="B125" s="137"/>
      <c r="C125" s="4"/>
      <c r="D125" s="4"/>
      <c r="E125" s="3"/>
      <c r="F125" s="5"/>
    </row>
    <row r="126" spans="1:6" x14ac:dyDescent="0.25">
      <c r="A126" s="2"/>
      <c r="B126" s="137"/>
      <c r="C126" s="4"/>
      <c r="D126" s="4"/>
      <c r="E126" s="3"/>
      <c r="F126" s="5"/>
    </row>
    <row r="127" spans="1:6" x14ac:dyDescent="0.25">
      <c r="A127" s="2"/>
      <c r="B127" s="137"/>
      <c r="C127" s="4"/>
      <c r="D127" s="4"/>
      <c r="E127" s="3"/>
      <c r="F127" s="5"/>
    </row>
    <row r="128" spans="1:6" x14ac:dyDescent="0.25">
      <c r="A128" s="2"/>
      <c r="B128" s="137"/>
      <c r="C128" s="4"/>
      <c r="D128" s="4"/>
      <c r="E128" s="3"/>
    </row>
    <row r="129" spans="1:5" x14ac:dyDescent="0.25">
      <c r="A129" s="2"/>
      <c r="B129" s="137"/>
      <c r="C129" s="4"/>
      <c r="D129" s="4"/>
      <c r="E129" s="139"/>
    </row>
    <row r="130" spans="1:5" x14ac:dyDescent="0.25">
      <c r="A130" s="2"/>
      <c r="B130" s="137"/>
      <c r="C130" s="4"/>
      <c r="D130" s="4"/>
      <c r="E130" s="3"/>
    </row>
    <row r="131" spans="1:5" x14ac:dyDescent="0.25">
      <c r="A131" s="2"/>
      <c r="B131" s="137"/>
      <c r="C131" s="4"/>
      <c r="D131" s="4"/>
      <c r="E131" s="3"/>
    </row>
    <row r="132" spans="1:5" x14ac:dyDescent="0.25">
      <c r="A132" s="2"/>
      <c r="B132" s="137"/>
      <c r="C132" s="4"/>
      <c r="D132" s="4"/>
      <c r="E132" s="3"/>
    </row>
    <row r="133" spans="1:5" x14ac:dyDescent="0.25">
      <c r="A133" s="2"/>
      <c r="B133" s="137"/>
      <c r="C133" s="4"/>
      <c r="D133" s="4"/>
      <c r="E133" s="3"/>
    </row>
    <row r="134" spans="1:5" x14ac:dyDescent="0.25">
      <c r="A134" s="2"/>
      <c r="B134" s="137"/>
      <c r="C134" s="4"/>
      <c r="D134" s="4"/>
      <c r="E134" s="3"/>
    </row>
    <row r="135" spans="1:5" x14ac:dyDescent="0.25">
      <c r="A135" s="2"/>
      <c r="B135" s="137"/>
      <c r="C135" s="4"/>
      <c r="D135" s="4"/>
      <c r="E135" s="3"/>
    </row>
    <row r="136" spans="1:5" x14ac:dyDescent="0.25">
      <c r="A136" s="2"/>
      <c r="B136" s="137"/>
      <c r="C136" s="4"/>
      <c r="D136" s="4"/>
      <c r="E136" s="3"/>
    </row>
    <row r="137" spans="1:5" x14ac:dyDescent="0.25">
      <c r="A137" s="2"/>
      <c r="B137" s="137"/>
      <c r="C137" s="4"/>
      <c r="D137" s="4"/>
      <c r="E137" s="3"/>
    </row>
    <row r="138" spans="1:5" x14ac:dyDescent="0.25">
      <c r="A138" s="2"/>
      <c r="B138" s="137"/>
      <c r="C138" s="4"/>
      <c r="D138" s="4"/>
      <c r="E138" s="3"/>
    </row>
    <row r="139" spans="1:5" x14ac:dyDescent="0.25">
      <c r="A139" s="2"/>
      <c r="B139" s="4"/>
      <c r="C139" s="4"/>
      <c r="D139" s="4"/>
      <c r="E139" s="3"/>
    </row>
    <row r="140" spans="1:5" x14ac:dyDescent="0.25">
      <c r="A140" s="2"/>
      <c r="B140" s="4"/>
      <c r="C140" s="4"/>
      <c r="D140" s="4"/>
      <c r="E140" s="3"/>
    </row>
    <row r="141" spans="1:5" x14ac:dyDescent="0.25">
      <c r="A141" s="2"/>
      <c r="B141" s="4"/>
      <c r="C141" s="4"/>
      <c r="D141" s="4"/>
      <c r="E141" s="3"/>
    </row>
    <row r="142" spans="1:5" x14ac:dyDescent="0.25">
      <c r="A142" s="2"/>
      <c r="B142" s="4"/>
      <c r="C142" s="4"/>
      <c r="D142" s="4"/>
      <c r="E142" s="3"/>
    </row>
    <row r="143" spans="1:5" x14ac:dyDescent="0.25">
      <c r="A143" s="2"/>
      <c r="B143" s="4"/>
      <c r="C143" s="4"/>
      <c r="D143" s="4"/>
      <c r="E143" s="3"/>
    </row>
    <row r="144" spans="1:5" x14ac:dyDescent="0.25">
      <c r="A144" s="2"/>
      <c r="B144" s="4"/>
      <c r="C144" s="4"/>
      <c r="D144" s="4"/>
      <c r="E144" s="3"/>
    </row>
    <row r="145" spans="1:5" x14ac:dyDescent="0.25">
      <c r="A145" s="2"/>
      <c r="B145" s="4"/>
      <c r="C145" s="4"/>
      <c r="D145" s="4"/>
      <c r="E145" s="3"/>
    </row>
    <row r="146" spans="1:5" x14ac:dyDescent="0.25">
      <c r="A146" s="2"/>
      <c r="B146" s="4"/>
      <c r="C146" s="4"/>
      <c r="D146" s="4"/>
      <c r="E146" s="3"/>
    </row>
    <row r="147" spans="1:5" x14ac:dyDescent="0.25">
      <c r="A147" s="2"/>
      <c r="B147" s="4"/>
      <c r="C147" s="4"/>
      <c r="D147" s="4"/>
      <c r="E147" s="3"/>
    </row>
    <row r="148" spans="1:5" x14ac:dyDescent="0.25">
      <c r="A148" s="2"/>
      <c r="B148" s="4"/>
      <c r="C148" s="4"/>
      <c r="D148" s="4"/>
      <c r="E148" s="3"/>
    </row>
    <row r="149" spans="1:5" x14ac:dyDescent="0.25">
      <c r="A149" s="2"/>
      <c r="B149" s="4"/>
      <c r="C149" s="4"/>
      <c r="D149" s="4"/>
      <c r="E149" s="3"/>
    </row>
    <row r="150" spans="1:5" x14ac:dyDescent="0.25">
      <c r="A150" s="2"/>
      <c r="B150" s="4"/>
      <c r="C150" s="4"/>
      <c r="D150" s="4"/>
      <c r="E150" s="3"/>
    </row>
    <row r="151" spans="1:5" x14ac:dyDescent="0.25">
      <c r="A151" s="2"/>
      <c r="B151" s="4"/>
      <c r="C151" s="4"/>
      <c r="D151" s="4"/>
      <c r="E151" s="3"/>
    </row>
    <row r="152" spans="1:5" x14ac:dyDescent="0.25">
      <c r="A152" s="2"/>
      <c r="B152" s="4"/>
      <c r="C152" s="4"/>
      <c r="D152" s="4"/>
      <c r="E152" s="3"/>
    </row>
    <row r="153" spans="1:5" x14ac:dyDescent="0.25">
      <c r="A153" s="2"/>
      <c r="B153" s="4"/>
      <c r="C153" s="4"/>
      <c r="D153" s="4"/>
      <c r="E153" s="3"/>
    </row>
    <row r="154" spans="1:5" x14ac:dyDescent="0.25">
      <c r="A154" s="2"/>
      <c r="B154" s="4"/>
      <c r="C154" s="4"/>
      <c r="D154" s="4"/>
      <c r="E154" s="3"/>
    </row>
    <row r="155" spans="1:5" x14ac:dyDescent="0.25">
      <c r="A155" s="2"/>
      <c r="B155" s="4"/>
      <c r="C155" s="4"/>
      <c r="D155" s="4"/>
      <c r="E155" s="3"/>
    </row>
    <row r="156" spans="1:5" x14ac:dyDescent="0.25">
      <c r="A156" s="2"/>
      <c r="B156" s="4"/>
      <c r="C156" s="4"/>
      <c r="D156" s="4"/>
      <c r="E156" s="3"/>
    </row>
    <row r="157" spans="1:5" x14ac:dyDescent="0.25">
      <c r="A157" s="2"/>
      <c r="B157" s="4"/>
      <c r="C157" s="4"/>
      <c r="D157" s="4"/>
      <c r="E157" s="3"/>
    </row>
  </sheetData>
  <autoFilter ref="A2:E156" xr:uid="{00000000-0009-0000-0000-000003000000}"/>
  <sortState xmlns:xlrd2="http://schemas.microsoft.com/office/spreadsheetml/2017/richdata2" ref="A4:E46">
    <sortCondition ref="B4:B46"/>
  </sortState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Dados de Entrada</vt:lpstr>
      <vt:lpstr>3099028001</vt:lpstr>
      <vt:lpstr>Custo Hora</vt:lpstr>
      <vt:lpstr>Material Comprado</vt:lpstr>
      <vt:lpstr>'3099028001'!Area_de_impressao</vt:lpstr>
      <vt:lpstr>'Dados de Entrada'!Area_de_impressao</vt:lpstr>
    </vt:vector>
  </TitlesOfParts>
  <Company>Durmetal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Leonam Teixeira de Freitas</dc:creator>
  <cp:lastModifiedBy>Fernando</cp:lastModifiedBy>
  <cp:lastPrinted>2020-11-26T16:53:01Z</cp:lastPrinted>
  <dcterms:created xsi:type="dcterms:W3CDTF">2020-09-30T17:41:51Z</dcterms:created>
  <dcterms:modified xsi:type="dcterms:W3CDTF">2021-04-14T14:44:56Z</dcterms:modified>
</cp:coreProperties>
</file>